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Bazin" sheetId="1" r:id="rId1"/>
    <sheet name="Kutter" sheetId="2" r:id="rId2"/>
    <sheet name="Gauckler-Strickler" sheetId="3" r:id="rId3"/>
    <sheet name="Manning" sheetId="4" r:id="rId4"/>
    <sheet name="Coefficienti di scabrezza" sheetId="5" r:id="rId5"/>
  </sheets>
  <definedNames/>
  <calcPr fullCalcOnLoad="1"/>
</workbook>
</file>

<file path=xl/sharedStrings.xml><?xml version="1.0" encoding="utf-8"?>
<sst xmlns="http://schemas.openxmlformats.org/spreadsheetml/2006/main" count="196" uniqueCount="111">
  <si>
    <t>d [m]</t>
  </si>
  <si>
    <r>
      <t xml:space="preserve">c </t>
    </r>
    <r>
      <rPr>
        <b/>
        <sz val="12"/>
        <rFont val="Arial"/>
        <family val="2"/>
      </rPr>
      <t>[m</t>
    </r>
    <r>
      <rPr>
        <b/>
        <vertAlign val="superscript"/>
        <sz val="12"/>
        <rFont val="Arial"/>
        <family val="2"/>
      </rPr>
      <t>1/2</t>
    </r>
    <r>
      <rPr>
        <b/>
        <sz val="12"/>
        <rFont val="Arial"/>
        <family val="2"/>
      </rPr>
      <t>/s]</t>
    </r>
  </si>
  <si>
    <r>
      <t>u=J/Q</t>
    </r>
    <r>
      <rPr>
        <b/>
        <vertAlign val="superscript"/>
        <sz val="12"/>
        <rFont val="Arial"/>
        <family val="2"/>
      </rPr>
      <t xml:space="preserve">2 </t>
    </r>
    <r>
      <rPr>
        <b/>
        <sz val="12"/>
        <rFont val="Arial"/>
        <family val="2"/>
      </rPr>
      <t>[s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/m</t>
    </r>
    <r>
      <rPr>
        <b/>
        <vertAlign val="superscript"/>
        <sz val="12"/>
        <rFont val="Arial"/>
        <family val="2"/>
      </rPr>
      <t>6</t>
    </r>
    <r>
      <rPr>
        <b/>
        <sz val="12"/>
        <rFont val="Arial"/>
        <family val="2"/>
      </rPr>
      <t>]</t>
    </r>
  </si>
  <si>
    <r>
      <t>m</t>
    </r>
    <r>
      <rPr>
        <b/>
        <sz val="12"/>
        <rFont val="Symbol"/>
        <family val="1"/>
      </rPr>
      <t xml:space="preserve"> [</t>
    </r>
    <r>
      <rPr>
        <b/>
        <sz val="12"/>
        <rFont val="Arial"/>
        <family val="2"/>
      </rPr>
      <t>m</t>
    </r>
    <r>
      <rPr>
        <b/>
        <vertAlign val="superscript"/>
        <sz val="12"/>
        <rFont val="Symbol"/>
        <family val="1"/>
      </rPr>
      <t>1/2</t>
    </r>
    <r>
      <rPr>
        <b/>
        <sz val="12"/>
        <rFont val="Symbol"/>
        <family val="1"/>
      </rPr>
      <t xml:space="preserve">] </t>
    </r>
    <r>
      <rPr>
        <b/>
        <sz val="12"/>
        <rFont val="Arial"/>
        <family val="2"/>
      </rPr>
      <t>=</t>
    </r>
  </si>
  <si>
    <r>
      <t>Valori dei coefficienti u della formula di Darcy J=uQ</t>
    </r>
    <r>
      <rPr>
        <b/>
        <vertAlign val="superscript"/>
        <sz val="14"/>
        <rFont val="Arial"/>
        <family val="2"/>
      </rPr>
      <t>2</t>
    </r>
  </si>
  <si>
    <r>
      <t xml:space="preserve">con </t>
    </r>
    <r>
      <rPr>
        <b/>
        <sz val="14"/>
        <rFont val="Symbol"/>
        <family val="1"/>
      </rPr>
      <t>c</t>
    </r>
    <r>
      <rPr>
        <b/>
        <sz val="14"/>
        <rFont val="Arial"/>
        <family val="0"/>
      </rPr>
      <t xml:space="preserve"> calcolato con la formula di Kutter </t>
    </r>
    <r>
      <rPr>
        <b/>
        <sz val="14"/>
        <rFont val="Symbol"/>
        <family val="1"/>
      </rPr>
      <t>c</t>
    </r>
    <r>
      <rPr>
        <b/>
        <sz val="14"/>
        <rFont val="Arial"/>
        <family val="0"/>
      </rPr>
      <t>=100/(1+m/R</t>
    </r>
    <r>
      <rPr>
        <b/>
        <vertAlign val="superscript"/>
        <sz val="14"/>
        <rFont val="Arial"/>
        <family val="2"/>
      </rPr>
      <t>0.5</t>
    </r>
    <r>
      <rPr>
        <b/>
        <sz val="14"/>
        <rFont val="Arial"/>
        <family val="0"/>
      </rPr>
      <t>)</t>
    </r>
  </si>
  <si>
    <r>
      <t xml:space="preserve">con </t>
    </r>
    <r>
      <rPr>
        <b/>
        <sz val="14"/>
        <rFont val="Symbol"/>
        <family val="1"/>
      </rPr>
      <t>c</t>
    </r>
    <r>
      <rPr>
        <b/>
        <sz val="14"/>
        <rFont val="Arial"/>
        <family val="0"/>
      </rPr>
      <t xml:space="preserve"> calcolato con la formula di Bazin </t>
    </r>
    <r>
      <rPr>
        <b/>
        <sz val="14"/>
        <rFont val="Symbol"/>
        <family val="1"/>
      </rPr>
      <t>c</t>
    </r>
    <r>
      <rPr>
        <b/>
        <sz val="14"/>
        <rFont val="Arial"/>
        <family val="0"/>
      </rPr>
      <t>=87/(1+</t>
    </r>
    <r>
      <rPr>
        <b/>
        <sz val="14"/>
        <rFont val="Symbol"/>
        <family val="1"/>
      </rPr>
      <t>g</t>
    </r>
    <r>
      <rPr>
        <b/>
        <sz val="14"/>
        <rFont val="Arial"/>
        <family val="0"/>
      </rPr>
      <t>/R</t>
    </r>
    <r>
      <rPr>
        <b/>
        <vertAlign val="superscript"/>
        <sz val="14"/>
        <rFont val="Arial"/>
        <family val="2"/>
      </rPr>
      <t>0.5</t>
    </r>
    <r>
      <rPr>
        <b/>
        <sz val="14"/>
        <rFont val="Arial"/>
        <family val="0"/>
      </rPr>
      <t>)</t>
    </r>
  </si>
  <si>
    <r>
      <t xml:space="preserve">con </t>
    </r>
    <r>
      <rPr>
        <b/>
        <sz val="14"/>
        <rFont val="Symbol"/>
        <family val="1"/>
      </rPr>
      <t>c</t>
    </r>
    <r>
      <rPr>
        <b/>
        <sz val="14"/>
        <rFont val="Arial"/>
        <family val="0"/>
      </rPr>
      <t xml:space="preserve"> calcolato con la formula di Gauckler-Strickler </t>
    </r>
    <r>
      <rPr>
        <b/>
        <sz val="14"/>
        <rFont val="Symbol"/>
        <family val="1"/>
      </rPr>
      <t>c</t>
    </r>
    <r>
      <rPr>
        <b/>
        <sz val="14"/>
        <rFont val="Arial"/>
        <family val="0"/>
      </rPr>
      <t>=c R</t>
    </r>
    <r>
      <rPr>
        <b/>
        <vertAlign val="superscript"/>
        <sz val="14"/>
        <rFont val="Arial"/>
        <family val="2"/>
      </rPr>
      <t>1/6</t>
    </r>
  </si>
  <si>
    <r>
      <t>c</t>
    </r>
    <r>
      <rPr>
        <b/>
        <sz val="12"/>
        <rFont val="Symbol"/>
        <family val="1"/>
      </rPr>
      <t xml:space="preserve"> [</t>
    </r>
    <r>
      <rPr>
        <b/>
        <sz val="12"/>
        <rFont val="Arial"/>
        <family val="2"/>
      </rPr>
      <t>m</t>
    </r>
    <r>
      <rPr>
        <b/>
        <vertAlign val="superscript"/>
        <sz val="12"/>
        <rFont val="Symbol"/>
        <family val="1"/>
      </rPr>
      <t>1/3</t>
    </r>
    <r>
      <rPr>
        <b/>
        <sz val="12"/>
        <rFont val="Symbol"/>
        <family val="1"/>
      </rPr>
      <t>/</t>
    </r>
    <r>
      <rPr>
        <b/>
        <sz val="12"/>
        <rFont val="Arial"/>
        <family val="2"/>
      </rPr>
      <t>s</t>
    </r>
    <r>
      <rPr>
        <b/>
        <sz val="12"/>
        <rFont val="Symbol"/>
        <family val="1"/>
      </rPr>
      <t xml:space="preserve">] </t>
    </r>
    <r>
      <rPr>
        <b/>
        <sz val="12"/>
        <rFont val="Arial"/>
        <family val="2"/>
      </rPr>
      <t>=</t>
    </r>
  </si>
  <si>
    <r>
      <t>n [s</t>
    </r>
    <r>
      <rPr>
        <b/>
        <sz val="12"/>
        <rFont val="Symbol"/>
        <family val="1"/>
      </rPr>
      <t>/</t>
    </r>
    <r>
      <rPr>
        <b/>
        <sz val="12"/>
        <rFont val="Arial"/>
        <family val="2"/>
      </rPr>
      <t>m</t>
    </r>
    <r>
      <rPr>
        <b/>
        <vertAlign val="superscript"/>
        <sz val="12"/>
        <rFont val="Symbol"/>
        <family val="1"/>
      </rPr>
      <t>1/3</t>
    </r>
    <r>
      <rPr>
        <b/>
        <sz val="12"/>
        <rFont val="Symbol"/>
        <family val="1"/>
      </rPr>
      <t xml:space="preserve">] </t>
    </r>
    <r>
      <rPr>
        <b/>
        <sz val="12"/>
        <rFont val="Arial"/>
        <family val="2"/>
      </rPr>
      <t>=</t>
    </r>
  </si>
  <si>
    <r>
      <t xml:space="preserve">con </t>
    </r>
    <r>
      <rPr>
        <b/>
        <sz val="14"/>
        <rFont val="Symbol"/>
        <family val="1"/>
      </rPr>
      <t>c</t>
    </r>
    <r>
      <rPr>
        <b/>
        <sz val="14"/>
        <rFont val="Arial"/>
        <family val="0"/>
      </rPr>
      <t xml:space="preserve"> calcolato con la formula di Manning </t>
    </r>
    <r>
      <rPr>
        <b/>
        <sz val="14"/>
        <rFont val="Symbol"/>
        <family val="1"/>
      </rPr>
      <t>c</t>
    </r>
    <r>
      <rPr>
        <b/>
        <sz val="14"/>
        <rFont val="Arial"/>
        <family val="0"/>
      </rPr>
      <t>=1/n (R</t>
    </r>
    <r>
      <rPr>
        <b/>
        <vertAlign val="superscript"/>
        <sz val="14"/>
        <rFont val="Arial"/>
        <family val="2"/>
      </rPr>
      <t>1/6</t>
    </r>
    <r>
      <rPr>
        <b/>
        <sz val="14"/>
        <rFont val="Arial"/>
        <family val="2"/>
      </rPr>
      <t>) = c R</t>
    </r>
    <r>
      <rPr>
        <b/>
        <vertAlign val="superscript"/>
        <sz val="14"/>
        <rFont val="Arial"/>
        <family val="2"/>
      </rPr>
      <t>1/6</t>
    </r>
  </si>
  <si>
    <t>1 -</t>
  </si>
  <si>
    <t>0 - 0,02</t>
  </si>
  <si>
    <t>2 -</t>
  </si>
  <si>
    <t>Tubazione d'acciaio</t>
  </si>
  <si>
    <t>a -</t>
  </si>
  <si>
    <t>Nuove</t>
  </si>
  <si>
    <t>Grezze non saldate</t>
  </si>
  <si>
    <t>0,03 - 0,06</t>
  </si>
  <si>
    <t>130 - 115</t>
  </si>
  <si>
    <t>Grezze saldate (produzione di serie)</t>
  </si>
  <si>
    <t>0,03 - 0,08</t>
  </si>
  <si>
    <t>130 - 110</t>
  </si>
  <si>
    <t>Nuove con rivestimenti degradabili nel tempo:</t>
  </si>
  <si>
    <r>
      <t>. .</t>
    </r>
    <r>
      <rPr>
        <sz val="10"/>
        <rFont val="Arial"/>
        <family val="0"/>
      </rPr>
      <t xml:space="preserve"> - verniciati per centrifugazione</t>
    </r>
  </si>
  <si>
    <t>0,02 - 0,05</t>
  </si>
  <si>
    <t>140 - 120</t>
  </si>
  <si>
    <r>
      <t xml:space="preserve">. . </t>
    </r>
    <r>
      <rPr>
        <sz val="10"/>
        <rFont val="Arial"/>
        <family val="0"/>
      </rPr>
      <t>- bitumati per immersione</t>
    </r>
  </si>
  <si>
    <t>0,10 - 0,15</t>
  </si>
  <si>
    <r>
      <t>£</t>
    </r>
    <r>
      <rPr>
        <sz val="10"/>
        <rFont val="Arial"/>
        <family val="0"/>
      </rPr>
      <t xml:space="preserve"> 0,06</t>
    </r>
  </si>
  <si>
    <r>
      <t>£</t>
    </r>
    <r>
      <rPr>
        <sz val="10"/>
        <rFont val="Arial"/>
        <family val="0"/>
      </rPr>
      <t xml:space="preserve"> 0,12</t>
    </r>
  </si>
  <si>
    <r>
      <t xml:space="preserve">. . </t>
    </r>
    <r>
      <rPr>
        <sz val="10"/>
        <rFont val="Arial"/>
        <family val="0"/>
      </rPr>
      <t>- con asfalto o catrame applicati a mano</t>
    </r>
  </si>
  <si>
    <t>0,5 - 0,6</t>
  </si>
  <si>
    <t>0,16</t>
  </si>
  <si>
    <t>0,20 - 0,25</t>
  </si>
  <si>
    <t>85 - 80</t>
  </si>
  <si>
    <t>b -</t>
  </si>
  <si>
    <t>In servizio, grezze o con rivestimenti degradabili:</t>
  </si>
  <si>
    <r>
      <t xml:space="preserve">. . </t>
    </r>
    <r>
      <rPr>
        <sz val="10"/>
        <rFont val="Arial"/>
        <family val="0"/>
      </rPr>
      <t>- con leggera ruggine</t>
    </r>
  </si>
  <si>
    <t>0,6 - 0,8</t>
  </si>
  <si>
    <t>0,18</t>
  </si>
  <si>
    <t>0,25</t>
  </si>
  <si>
    <t>80 - 90</t>
  </si>
  <si>
    <r>
      <t xml:space="preserve">. . </t>
    </r>
    <r>
      <rPr>
        <sz val="10"/>
        <rFont val="Arial"/>
        <family val="0"/>
      </rPr>
      <t>- con tubercolizzazione diffusa</t>
    </r>
  </si>
  <si>
    <t>0,23</t>
  </si>
  <si>
    <t>0,30 - 0,35</t>
  </si>
  <si>
    <t>75 - 70</t>
  </si>
  <si>
    <t>c -</t>
  </si>
  <si>
    <t>Con trattamenti o rivestimenti non degradabili nel tempo (a seconda delle condizioni di servizio)</t>
  </si>
  <si>
    <r>
      <t xml:space="preserve">. . </t>
    </r>
    <r>
      <rPr>
        <sz val="10"/>
        <rFont val="Arial"/>
        <family val="0"/>
      </rPr>
      <t>- zincati</t>
    </r>
  </si>
  <si>
    <r>
      <t xml:space="preserve">. . </t>
    </r>
    <r>
      <rPr>
        <sz val="10"/>
        <rFont val="Arial"/>
        <family val="0"/>
      </rPr>
      <t>- galvanizzati</t>
    </r>
  </si>
  <si>
    <t>0,015 - 0,03</t>
  </si>
  <si>
    <t>140 - 130</t>
  </si>
  <si>
    <t>Rivestimento bituminoso a spessore</t>
  </si>
  <si>
    <t>0,015 - 0,04</t>
  </si>
  <si>
    <t>140 - 125</t>
  </si>
  <si>
    <t>Rivestimento cementizio applicato per centrifugazione</t>
  </si>
  <si>
    <t>0,05 - 0,15</t>
  </si>
  <si>
    <t>&lt; 0,06</t>
  </si>
  <si>
    <t>&lt; 0,12</t>
  </si>
  <si>
    <t>120 - 100</t>
  </si>
  <si>
    <t>3 -</t>
  </si>
  <si>
    <t>Tubazioni in ghisa</t>
  </si>
  <si>
    <t>-</t>
  </si>
  <si>
    <t>grezze</t>
  </si>
  <si>
    <t>0,2 - 0.4</t>
  </si>
  <si>
    <t>0,10</t>
  </si>
  <si>
    <t>0,12</t>
  </si>
  <si>
    <t>90 - 85</t>
  </si>
  <si>
    <t>rivestite internamente con bitume (rivestimento degradabile)</t>
  </si>
  <si>
    <t>0,10 - 0,20</t>
  </si>
  <si>
    <t>0,15</t>
  </si>
  <si>
    <t>con lievi incrostazioni</t>
  </si>
  <si>
    <t>0,4 - 1,0</t>
  </si>
  <si>
    <t>0,20</t>
  </si>
  <si>
    <t>85 - 75</t>
  </si>
  <si>
    <t>parzialmente arrugginite</t>
  </si>
  <si>
    <t>1,0 - 2,0</t>
  </si>
  <si>
    <t>con forti incrostazioni</t>
  </si>
  <si>
    <t>0,36</t>
  </si>
  <si>
    <t>0,4</t>
  </si>
  <si>
    <t>c - Con rivestimenti non degradabili nel tempo</t>
  </si>
  <si>
    <t>cemento applicato per centrifugazione</t>
  </si>
  <si>
    <t>4 -</t>
  </si>
  <si>
    <t>Tubazioni in cemento</t>
  </si>
  <si>
    <t>cemento amianto (nuovi)</t>
  </si>
  <si>
    <t>0,03</t>
  </si>
  <si>
    <t>130 - 105</t>
  </si>
  <si>
    <t>in servizio</t>
  </si>
  <si>
    <t>0,10 - 0,4</t>
  </si>
  <si>
    <t>105 - 85</t>
  </si>
  <si>
    <t>cemento armato con intonaco perfettamente liscio, nuove</t>
  </si>
  <si>
    <t>0,06</t>
  </si>
  <si>
    <t>come sopra, in servizio da più anni</t>
  </si>
  <si>
    <t>gallerie con intonaco di cemento, a seconda del grado di finitura e delle condizioni di servizio</t>
  </si>
  <si>
    <t>0,23 - 0,36</t>
  </si>
  <si>
    <t>0,30 - 0,45</t>
  </si>
  <si>
    <t>70 - 60</t>
  </si>
  <si>
    <t>Tubazione</t>
  </si>
  <si>
    <t>1-4</t>
  </si>
  <si>
    <t>3-5</t>
  </si>
  <si>
    <t>1-3</t>
  </si>
  <si>
    <t>1-10</t>
  </si>
  <si>
    <r>
      <t>e</t>
    </r>
    <r>
      <rPr>
        <b/>
        <sz val="10"/>
        <rFont val="Arial"/>
        <family val="2"/>
      </rPr>
      <t xml:space="preserve"> [mm]</t>
    </r>
  </si>
  <si>
    <r>
      <t>Bazin</t>
    </r>
    <r>
      <rPr>
        <b/>
        <sz val="10"/>
        <rFont val="Symbol"/>
        <family val="1"/>
      </rPr>
      <t xml:space="preserve"> g</t>
    </r>
    <r>
      <rPr>
        <b/>
        <sz val="10"/>
        <rFont val="Arial"/>
        <family val="2"/>
      </rPr>
      <t xml:space="preserve"> [m</t>
    </r>
    <r>
      <rPr>
        <b/>
        <vertAlign val="superscript"/>
        <sz val="10"/>
        <rFont val="Arial"/>
        <family val="2"/>
      </rPr>
      <t>1/2</t>
    </r>
    <r>
      <rPr>
        <b/>
        <sz val="10"/>
        <rFont val="Arial"/>
        <family val="2"/>
      </rPr>
      <t>]</t>
    </r>
  </si>
  <si>
    <r>
      <t>Kutter m [m</t>
    </r>
    <r>
      <rPr>
        <b/>
        <vertAlign val="superscript"/>
        <sz val="10"/>
        <rFont val="Arial"/>
        <family val="2"/>
      </rPr>
      <t>1/2</t>
    </r>
    <r>
      <rPr>
        <b/>
        <sz val="10"/>
        <rFont val="Arial"/>
        <family val="0"/>
      </rPr>
      <t>]</t>
    </r>
  </si>
  <si>
    <r>
      <t>Gauckler-Strickler k [m</t>
    </r>
    <r>
      <rPr>
        <b/>
        <vertAlign val="superscript"/>
        <sz val="10"/>
        <rFont val="Arial"/>
        <family val="2"/>
      </rPr>
      <t>1/3</t>
    </r>
    <r>
      <rPr>
        <b/>
        <sz val="10"/>
        <rFont val="Arial"/>
        <family val="0"/>
      </rPr>
      <t>/s]</t>
    </r>
  </si>
  <si>
    <r>
      <t>Tubazione tecnicamente lisce</t>
    </r>
    <r>
      <rPr>
        <sz val="10"/>
        <rFont val="Arial"/>
        <family val="0"/>
      </rPr>
      <t xml:space="preserve"> (vetro, ottone, rame, trafilato, vetroresina, materiali plastici)(a seconda delle condizioni di servizio)</t>
    </r>
  </si>
  <si>
    <r>
      <t>..</t>
    </r>
    <r>
      <rPr>
        <b/>
        <sz val="10"/>
        <rFont val="Arial"/>
        <family val="2"/>
      </rPr>
      <t xml:space="preserve"> a - Nuove</t>
    </r>
  </si>
  <si>
    <r>
      <t xml:space="preserve">.. </t>
    </r>
    <r>
      <rPr>
        <b/>
        <sz val="10"/>
        <rFont val="Arial"/>
        <family val="2"/>
      </rPr>
      <t>b - In servizio, grezze o con rivestimenti degradabili:</t>
    </r>
  </si>
  <si>
    <r>
      <t>g  [</t>
    </r>
    <r>
      <rPr>
        <b/>
        <sz val="12"/>
        <rFont val="Arial"/>
        <family val="2"/>
      </rPr>
      <t>m</t>
    </r>
    <r>
      <rPr>
        <b/>
        <vertAlign val="superscript"/>
        <sz val="12"/>
        <rFont val="Arial"/>
        <family val="2"/>
      </rPr>
      <t>1/2</t>
    </r>
    <r>
      <rPr>
        <b/>
        <sz val="12"/>
        <rFont val="Symbol"/>
        <family val="1"/>
      </rPr>
      <t xml:space="preserve">] </t>
    </r>
    <r>
      <rPr>
        <b/>
        <sz val="12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</si>
</sst>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0000"/>
    <numFmt numFmtId="166" formatCode="[$-410]dddd\ d\ mmmm\ yy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0.0000"/>
    <numFmt numFmtId="172" formatCode="0.00000E+00"/>
    <numFmt numFmtId="173" formatCode="0.0000E+0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Symbol"/>
      <family val="1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4"/>
      <name val="Symbol"/>
      <family val="1"/>
    </font>
    <font>
      <sz val="10"/>
      <color indexed="9"/>
      <name val="Arial"/>
      <family val="0"/>
    </font>
    <font>
      <sz val="10"/>
      <name val="Symbol"/>
      <family val="1"/>
    </font>
    <font>
      <b/>
      <sz val="10"/>
      <name val="Verdana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 vertical="center"/>
    </xf>
    <xf numFmtId="171" fontId="4" fillId="4" borderId="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5" borderId="7" xfId="0" applyFill="1" applyBorder="1" applyAlignment="1">
      <alignment wrapText="1"/>
    </xf>
    <xf numFmtId="0" fontId="0" fillId="5" borderId="7" xfId="0" applyFill="1" applyBorder="1" applyAlignment="1">
      <alignment horizontal="center" wrapText="1"/>
    </xf>
    <xf numFmtId="0" fontId="2" fillId="5" borderId="7" xfId="0" applyFont="1" applyFill="1" applyBorder="1" applyAlignment="1">
      <alignment wrapText="1"/>
    </xf>
    <xf numFmtId="0" fontId="12" fillId="5" borderId="7" xfId="0" applyFont="1" applyFill="1" applyBorder="1" applyAlignment="1">
      <alignment wrapText="1"/>
    </xf>
    <xf numFmtId="0" fontId="13" fillId="5" borderId="7" xfId="0" applyFont="1" applyFill="1" applyBorder="1" applyAlignment="1">
      <alignment horizontal="center" wrapText="1"/>
    </xf>
    <xf numFmtId="0" fontId="0" fillId="5" borderId="7" xfId="0" applyFill="1" applyBorder="1" applyAlignment="1">
      <alignment horizontal="right" vertical="top" wrapText="1"/>
    </xf>
    <xf numFmtId="0" fontId="0" fillId="5" borderId="7" xfId="0" applyFill="1" applyBorder="1" applyAlignment="1">
      <alignment vertical="top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6" fontId="0" fillId="5" borderId="7" xfId="0" applyNumberFormat="1" applyFill="1" applyBorder="1" applyAlignment="1" quotePrefix="1">
      <alignment horizont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right" vertical="center" wrapText="1"/>
    </xf>
    <xf numFmtId="0" fontId="15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right" wrapText="1"/>
    </xf>
    <xf numFmtId="0" fontId="0" fillId="0" borderId="7" xfId="0" applyFill="1" applyBorder="1" applyAlignment="1">
      <alignment/>
    </xf>
    <xf numFmtId="0" fontId="2" fillId="5" borderId="7" xfId="0" applyFont="1" applyFill="1" applyBorder="1" applyAlignment="1">
      <alignment horizontal="right" vertical="center" wrapText="1"/>
    </xf>
    <xf numFmtId="1" fontId="4" fillId="4" borderId="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left" wrapText="1"/>
    </xf>
    <xf numFmtId="0" fontId="17" fillId="5" borderId="7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14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73" fontId="2" fillId="2" borderId="8" xfId="0" applyNumberFormat="1" applyFont="1" applyFill="1" applyBorder="1" applyAlignment="1">
      <alignment horizontal="center"/>
    </xf>
    <xf numFmtId="173" fontId="2" fillId="3" borderId="8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M17" sqref="M17"/>
    </sheetView>
  </sheetViews>
  <sheetFormatPr defaultColWidth="9.140625" defaultRowHeight="12.75"/>
  <cols>
    <col min="2" max="2" width="12.28125" style="1" customWidth="1"/>
    <col min="3" max="3" width="16.8515625" style="0" customWidth="1"/>
    <col min="4" max="4" width="12.8515625" style="0" customWidth="1"/>
    <col min="5" max="5" width="17.00390625" style="0" customWidth="1"/>
    <col min="6" max="6" width="13.00390625" style="0" customWidth="1"/>
    <col min="7" max="7" width="16.28125" style="0" customWidth="1"/>
    <col min="8" max="8" width="12.140625" style="0" customWidth="1"/>
    <col min="9" max="9" width="16.140625" style="0" customWidth="1"/>
    <col min="10" max="10" width="12.28125" style="0" customWidth="1"/>
    <col min="11" max="11" width="16.28125" style="0" customWidth="1"/>
  </cols>
  <sheetData>
    <row r="1" spans="1:11" ht="21" customHeight="1" thickTop="1">
      <c r="A1" s="42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30.75" customHeight="1" thickBot="1">
      <c r="A2" s="45" t="s">
        <v>6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20.25" thickBot="1" thickTop="1">
      <c r="A3" s="41" t="s">
        <v>0</v>
      </c>
      <c r="B3" s="7" t="s">
        <v>110</v>
      </c>
      <c r="C3" s="8">
        <v>0.09</v>
      </c>
      <c r="D3" s="7" t="s">
        <v>110</v>
      </c>
      <c r="E3" s="8">
        <v>0.12</v>
      </c>
      <c r="F3" s="7" t="s">
        <v>110</v>
      </c>
      <c r="G3" s="8">
        <v>0.16</v>
      </c>
      <c r="H3" s="7" t="s">
        <v>110</v>
      </c>
      <c r="I3" s="9">
        <v>0.2</v>
      </c>
      <c r="J3" s="7" t="s">
        <v>110</v>
      </c>
      <c r="K3" s="8">
        <v>0.23</v>
      </c>
    </row>
    <row r="4" spans="1:11" ht="20.25" thickBot="1" thickTop="1">
      <c r="A4" s="41"/>
      <c r="B4" s="6" t="s">
        <v>1</v>
      </c>
      <c r="C4" s="5" t="s">
        <v>2</v>
      </c>
      <c r="D4" s="6" t="s">
        <v>1</v>
      </c>
      <c r="E4" s="5" t="s">
        <v>2</v>
      </c>
      <c r="F4" s="6" t="s">
        <v>1</v>
      </c>
      <c r="G4" s="5" t="s">
        <v>2</v>
      </c>
      <c r="H4" s="6" t="s">
        <v>1</v>
      </c>
      <c r="I4" s="5" t="s">
        <v>2</v>
      </c>
      <c r="J4" s="6" t="s">
        <v>1</v>
      </c>
      <c r="K4" s="5" t="s">
        <v>2</v>
      </c>
    </row>
    <row r="5" spans="1:11" ht="14.25" thickBot="1" thickTop="1">
      <c r="A5" s="4">
        <v>0.04</v>
      </c>
      <c r="B5" s="10">
        <f aca="true" t="shared" si="0" ref="B5:B37">87/(1+$C$3/(A5/4)^0.5)</f>
        <v>45.78947368421053</v>
      </c>
      <c r="C5" s="53">
        <f>16*4/(B5^2*PI()^2*A5^5)</f>
        <v>30202.9225251717</v>
      </c>
      <c r="D5" s="10">
        <f>87/(1+$E$3/(A5/4)^0.5)</f>
        <v>39.54545454545454</v>
      </c>
      <c r="E5" s="53">
        <f>16*4/(D5^2*PI()^2*A5^5)</f>
        <v>40493.66898111664</v>
      </c>
      <c r="F5" s="10">
        <f>87/(1+$G$3/(A5/4)^0.5)</f>
        <v>33.46153846153847</v>
      </c>
      <c r="G5" s="53">
        <f>16*4/(F5^2*PI()^2*A5^5)</f>
        <v>56557.27320503064</v>
      </c>
      <c r="H5" s="12">
        <f>87/(1+$I$3/(A5/4)^0.5)</f>
        <v>29</v>
      </c>
      <c r="I5" s="53">
        <f>16*4/(H5^2*PI()^2*A5^5)</f>
        <v>75298.14479959704</v>
      </c>
      <c r="J5" s="12">
        <f>87/(1+$K$3/(A5/4)^0.5)</f>
        <v>26.363636363636363</v>
      </c>
      <c r="K5" s="53">
        <f>16*4/(J5^2*PI()^2*A5^5)</f>
        <v>91110.75520751241</v>
      </c>
    </row>
    <row r="6" spans="1:11" ht="14.25" thickBot="1" thickTop="1">
      <c r="A6" s="3">
        <v>0.05</v>
      </c>
      <c r="B6" s="11">
        <f t="shared" si="0"/>
        <v>48.199860638370986</v>
      </c>
      <c r="C6" s="54">
        <f aca="true" t="shared" si="1" ref="C6:C37">16*4/(B6^2*PI()^2*A6^5)</f>
        <v>8931.79284258201</v>
      </c>
      <c r="D6" s="11">
        <f aca="true" t="shared" si="2" ref="D6:D37">87/(1+$E$3/(A6/4)^0.5)</f>
        <v>41.961833818363274</v>
      </c>
      <c r="E6" s="54">
        <f aca="true" t="shared" si="3" ref="E6:E37">16*4/(D6^2*PI()^2*A6^5)</f>
        <v>11784.774802407172</v>
      </c>
      <c r="F6" s="11">
        <f aca="true" t="shared" si="4" ref="F6:F37">87/(1+$G$3/(A6/4)^0.5)</f>
        <v>35.78651239235524</v>
      </c>
      <c r="G6" s="54">
        <f aca="true" t="shared" si="5" ref="G6:G37">16*4/(F6^2*PI()^2*A6^5)</f>
        <v>16202.851629251467</v>
      </c>
      <c r="H6" s="13">
        <f aca="true" t="shared" si="6" ref="H6:H37">87/(1+$I$3/(A6/4)^0.5)</f>
        <v>31.195605106356982</v>
      </c>
      <c r="I6" s="54">
        <f aca="true" t="shared" si="7" ref="I6:I37">16*4/(H6^2*PI()^2*A6^5)</f>
        <v>21322.758033708058</v>
      </c>
      <c r="J6" s="13">
        <f aca="true" t="shared" si="8" ref="J6:J37">87/(1+$K$3/(A6/4)^0.5)</f>
        <v>28.457574541795534</v>
      </c>
      <c r="K6" s="54">
        <f aca="true" t="shared" si="9" ref="K6:K37">16*4/(J6^2*PI()^2*A6^5)</f>
        <v>25623.26349735856</v>
      </c>
    </row>
    <row r="7" spans="1:11" ht="14.25" thickBot="1" thickTop="1">
      <c r="A7" s="2">
        <v>0.06</v>
      </c>
      <c r="B7" s="10">
        <f t="shared" si="0"/>
        <v>50.14851676817185</v>
      </c>
      <c r="C7" s="53">
        <f t="shared" si="1"/>
        <v>3315.9486126194233</v>
      </c>
      <c r="D7" s="10">
        <f t="shared" si="2"/>
        <v>43.94392377863505</v>
      </c>
      <c r="E7" s="53">
        <f t="shared" si="3"/>
        <v>4318.434245662296</v>
      </c>
      <c r="F7" s="10">
        <f t="shared" si="4"/>
        <v>37.721213299725655</v>
      </c>
      <c r="G7" s="53">
        <f t="shared" si="5"/>
        <v>5860.74289871333</v>
      </c>
      <c r="H7" s="12">
        <f t="shared" si="6"/>
        <v>33.042243048854594</v>
      </c>
      <c r="I7" s="53">
        <f t="shared" si="7"/>
        <v>7638.092857281168</v>
      </c>
      <c r="J7" s="12">
        <f t="shared" si="8"/>
        <v>30.229933711202364</v>
      </c>
      <c r="K7" s="53">
        <f t="shared" si="9"/>
        <v>9125.351182952449</v>
      </c>
    </row>
    <row r="8" spans="1:11" ht="14.25" thickBot="1" thickTop="1">
      <c r="A8" s="3">
        <v>0.07</v>
      </c>
      <c r="B8" s="11">
        <f t="shared" si="0"/>
        <v>51.77535762959711</v>
      </c>
      <c r="C8" s="54">
        <f t="shared" si="1"/>
        <v>1439.2751057667708</v>
      </c>
      <c r="D8" s="11">
        <f t="shared" si="2"/>
        <v>45.61865020138184</v>
      </c>
      <c r="E8" s="54">
        <f t="shared" si="3"/>
        <v>1853.9805203124126</v>
      </c>
      <c r="F8" s="11">
        <f t="shared" si="4"/>
        <v>39.37566820999446</v>
      </c>
      <c r="G8" s="54">
        <f t="shared" si="5"/>
        <v>2488.4800004971826</v>
      </c>
      <c r="H8" s="13">
        <f t="shared" si="6"/>
        <v>34.63571736116417</v>
      </c>
      <c r="I8" s="54">
        <f t="shared" si="7"/>
        <v>3216.189683490241</v>
      </c>
      <c r="J8" s="13">
        <f t="shared" si="8"/>
        <v>31.76763239322381</v>
      </c>
      <c r="K8" s="54">
        <f t="shared" si="9"/>
        <v>3823.1411413279707</v>
      </c>
    </row>
    <row r="9" spans="1:11" ht="14.25" thickBot="1" thickTop="1">
      <c r="A9" s="2">
        <v>0.08</v>
      </c>
      <c r="B9" s="10">
        <f t="shared" si="0"/>
        <v>53.16561182032492</v>
      </c>
      <c r="C9" s="53">
        <f t="shared" si="1"/>
        <v>700.1138377807112</v>
      </c>
      <c r="D9" s="10">
        <f t="shared" si="2"/>
        <v>47.0644715861587</v>
      </c>
      <c r="E9" s="53">
        <f t="shared" si="3"/>
        <v>893.3958269856073</v>
      </c>
      <c r="F9" s="10">
        <f t="shared" si="4"/>
        <v>40.81879978988363</v>
      </c>
      <c r="G9" s="53">
        <f t="shared" si="5"/>
        <v>1187.7084107586059</v>
      </c>
      <c r="H9" s="12">
        <f t="shared" si="6"/>
        <v>36.03657992645927</v>
      </c>
      <c r="I9" s="53">
        <f t="shared" si="7"/>
        <v>1523.8532971980474</v>
      </c>
      <c r="J9" s="12">
        <f t="shared" si="8"/>
        <v>33.125876544333224</v>
      </c>
      <c r="K9" s="53">
        <f t="shared" si="9"/>
        <v>1803.4144106524818</v>
      </c>
    </row>
    <row r="10" spans="1:11" ht="14.25" thickBot="1" thickTop="1">
      <c r="A10" s="3">
        <v>0.09</v>
      </c>
      <c r="B10" s="11">
        <f t="shared" si="0"/>
        <v>54.375</v>
      </c>
      <c r="C10" s="54">
        <f t="shared" si="1"/>
        <v>371.42329760680053</v>
      </c>
      <c r="D10" s="11">
        <f t="shared" si="2"/>
        <v>48.33333333333333</v>
      </c>
      <c r="E10" s="54">
        <f t="shared" si="3"/>
        <v>470.08261103360707</v>
      </c>
      <c r="F10" s="11">
        <f t="shared" si="4"/>
        <v>42.09677419354839</v>
      </c>
      <c r="G10" s="54">
        <f t="shared" si="5"/>
        <v>619.6836614585682</v>
      </c>
      <c r="H10" s="13">
        <f t="shared" si="6"/>
        <v>37.285714285714285</v>
      </c>
      <c r="I10" s="54">
        <f t="shared" si="7"/>
        <v>789.9193395283519</v>
      </c>
      <c r="J10" s="13">
        <f t="shared" si="8"/>
        <v>34.3421052631579</v>
      </c>
      <c r="K10" s="54">
        <f t="shared" si="9"/>
        <v>931.1375724726041</v>
      </c>
    </row>
    <row r="11" spans="1:11" ht="14.25" thickBot="1" thickTop="1">
      <c r="A11" s="2">
        <v>0.1</v>
      </c>
      <c r="B11" s="10">
        <f t="shared" si="0"/>
        <v>55.441911008525416</v>
      </c>
      <c r="C11" s="53">
        <f t="shared" si="1"/>
        <v>210.96181137561214</v>
      </c>
      <c r="D11" s="10">
        <f t="shared" si="2"/>
        <v>49.46142088604773</v>
      </c>
      <c r="E11" s="53">
        <f t="shared" si="3"/>
        <v>265.06174459115726</v>
      </c>
      <c r="F11" s="10">
        <f t="shared" si="4"/>
        <v>43.24208579532003</v>
      </c>
      <c r="G11" s="53">
        <f t="shared" si="5"/>
        <v>346.7903151349686</v>
      </c>
      <c r="H11" s="12">
        <f t="shared" si="6"/>
        <v>38.412104289766</v>
      </c>
      <c r="I11" s="53">
        <f t="shared" si="7"/>
        <v>439.48497282897205</v>
      </c>
      <c r="J11" s="12">
        <f t="shared" si="8"/>
        <v>35.44296770603812</v>
      </c>
      <c r="K11" s="53">
        <f t="shared" si="9"/>
        <v>516.2024607917881</v>
      </c>
    </row>
    <row r="12" spans="1:11" ht="14.25" thickBot="1" thickTop="1">
      <c r="A12" s="3">
        <v>0.125</v>
      </c>
      <c r="B12" s="11">
        <f t="shared" si="0"/>
        <v>57.64961018692584</v>
      </c>
      <c r="C12" s="54">
        <f t="shared" si="1"/>
        <v>63.93481509063132</v>
      </c>
      <c r="D12" s="11">
        <f t="shared" si="2"/>
        <v>51.82203567377514</v>
      </c>
      <c r="E12" s="54">
        <f t="shared" si="3"/>
        <v>79.12272311298199</v>
      </c>
      <c r="F12" s="11">
        <f t="shared" si="4"/>
        <v>45.66697371164861</v>
      </c>
      <c r="G12" s="54">
        <f t="shared" si="5"/>
        <v>101.88862434894536</v>
      </c>
      <c r="H12" s="13">
        <f t="shared" si="6"/>
        <v>40.81879978988363</v>
      </c>
      <c r="I12" s="54">
        <f t="shared" si="7"/>
        <v>127.52921953480868</v>
      </c>
      <c r="J12" s="13">
        <f t="shared" si="8"/>
        <v>37.808391357307336</v>
      </c>
      <c r="K12" s="54">
        <f t="shared" si="9"/>
        <v>148.64618382882801</v>
      </c>
    </row>
    <row r="13" spans="1:11" ht="14.25" thickBot="1" thickTop="1">
      <c r="A13" s="2">
        <v>0.15</v>
      </c>
      <c r="B13" s="10">
        <f t="shared" si="0"/>
        <v>59.39547686938083</v>
      </c>
      <c r="C13" s="53">
        <f t="shared" si="1"/>
        <v>24.205674353923964</v>
      </c>
      <c r="D13" s="10">
        <f t="shared" si="2"/>
        <v>53.714402306481745</v>
      </c>
      <c r="E13" s="53">
        <f t="shared" si="3"/>
        <v>29.596641919451205</v>
      </c>
      <c r="F13" s="10">
        <f t="shared" si="4"/>
        <v>47.63895723022167</v>
      </c>
      <c r="G13" s="53">
        <f t="shared" si="5"/>
        <v>37.626986712459725</v>
      </c>
      <c r="H13" s="12">
        <f t="shared" si="6"/>
        <v>42.79820448018107</v>
      </c>
      <c r="I13" s="53">
        <f t="shared" si="7"/>
        <v>46.62006069286511</v>
      </c>
      <c r="J13" s="12">
        <f t="shared" si="8"/>
        <v>39.76752194029355</v>
      </c>
      <c r="K13" s="53">
        <f t="shared" si="9"/>
        <v>53.99665720739828</v>
      </c>
    </row>
    <row r="14" spans="1:11" ht="14.25" thickBot="1" thickTop="1">
      <c r="A14" s="3">
        <v>0.175</v>
      </c>
      <c r="B14" s="11">
        <f t="shared" si="0"/>
        <v>60.827152820744665</v>
      </c>
      <c r="C14" s="54">
        <f t="shared" si="1"/>
        <v>10.678125183458313</v>
      </c>
      <c r="D14" s="11">
        <f t="shared" si="2"/>
        <v>55.2833843525064</v>
      </c>
      <c r="E14" s="54">
        <f t="shared" si="3"/>
        <v>12.927089073397001</v>
      </c>
      <c r="F14" s="11">
        <f t="shared" si="4"/>
        <v>49.29328416867312</v>
      </c>
      <c r="G14" s="54">
        <f t="shared" si="5"/>
        <v>16.259772960180147</v>
      </c>
      <c r="H14" s="13">
        <f t="shared" si="6"/>
        <v>44.47436922047236</v>
      </c>
      <c r="I14" s="54">
        <f t="shared" si="7"/>
        <v>19.974245837666036</v>
      </c>
      <c r="J14" s="13">
        <f t="shared" si="8"/>
        <v>41.43626040838393</v>
      </c>
      <c r="K14" s="54">
        <f t="shared" si="9"/>
        <v>23.01064952092911</v>
      </c>
    </row>
    <row r="15" spans="1:11" ht="14.25" thickBot="1" thickTop="1">
      <c r="A15" s="2">
        <v>0.2</v>
      </c>
      <c r="B15" s="10">
        <f t="shared" si="0"/>
        <v>62.03242896462207</v>
      </c>
      <c r="C15" s="53">
        <f t="shared" si="1"/>
        <v>5.266143345197487</v>
      </c>
      <c r="D15" s="10">
        <f t="shared" si="2"/>
        <v>56.61643346882639</v>
      </c>
      <c r="E15" s="53">
        <f t="shared" si="3"/>
        <v>6.321865254066172</v>
      </c>
      <c r="F15" s="10">
        <f t="shared" si="4"/>
        <v>50.712843250831675</v>
      </c>
      <c r="G15" s="53">
        <f t="shared" si="5"/>
        <v>7.879421438647614</v>
      </c>
      <c r="H15" s="12">
        <f t="shared" si="6"/>
        <v>45.92417191503659</v>
      </c>
      <c r="I15" s="53">
        <f t="shared" si="7"/>
        <v>9.608322734950814</v>
      </c>
      <c r="J15" s="12">
        <f t="shared" si="8"/>
        <v>42.88690447485489</v>
      </c>
      <c r="K15" s="53">
        <f t="shared" si="9"/>
        <v>11.017443936745606</v>
      </c>
    </row>
    <row r="16" spans="1:11" ht="14.25" thickBot="1" thickTop="1">
      <c r="A16" s="3">
        <v>0.225</v>
      </c>
      <c r="B16" s="11">
        <f t="shared" si="0"/>
        <v>63.06754816336696</v>
      </c>
      <c r="C16" s="54">
        <f t="shared" si="1"/>
        <v>2.827194862477253</v>
      </c>
      <c r="D16" s="11">
        <f t="shared" si="2"/>
        <v>57.770288938785164</v>
      </c>
      <c r="E16" s="54">
        <f t="shared" si="3"/>
        <v>3.3694464506812767</v>
      </c>
      <c r="F16" s="11">
        <f t="shared" si="4"/>
        <v>51.95210841057788</v>
      </c>
      <c r="G16" s="54">
        <f t="shared" si="5"/>
        <v>4.166403073765687</v>
      </c>
      <c r="H16" s="13">
        <f t="shared" si="6"/>
        <v>47.19862482955477</v>
      </c>
      <c r="I16" s="54">
        <f t="shared" si="7"/>
        <v>5.047879131683287</v>
      </c>
      <c r="J16" s="13">
        <f t="shared" si="8"/>
        <v>44.16770194098648</v>
      </c>
      <c r="K16" s="54">
        <f t="shared" si="9"/>
        <v>5.76445205423077</v>
      </c>
    </row>
    <row r="17" spans="1:11" ht="14.25" thickBot="1" thickTop="1">
      <c r="A17" s="2">
        <v>0.25</v>
      </c>
      <c r="B17" s="10">
        <f t="shared" si="0"/>
        <v>63.97058823529412</v>
      </c>
      <c r="C17" s="53">
        <f t="shared" si="1"/>
        <v>1.6226299834396067</v>
      </c>
      <c r="D17" s="10">
        <f t="shared" si="2"/>
        <v>58.78378378378378</v>
      </c>
      <c r="E17" s="53">
        <f t="shared" si="3"/>
        <v>1.9216093835024413</v>
      </c>
      <c r="F17" s="10">
        <f t="shared" si="4"/>
        <v>53.048780487804876</v>
      </c>
      <c r="G17" s="53">
        <f t="shared" si="5"/>
        <v>2.3595510399325086</v>
      </c>
      <c r="H17" s="12">
        <f t="shared" si="6"/>
        <v>48.33333333333333</v>
      </c>
      <c r="I17" s="53">
        <f t="shared" si="7"/>
        <v>2.842409789329762</v>
      </c>
      <c r="J17" s="12">
        <f t="shared" si="8"/>
        <v>45.3125</v>
      </c>
      <c r="K17" s="53">
        <f t="shared" si="9"/>
        <v>3.234030693637418</v>
      </c>
    </row>
    <row r="18" spans="1:11" ht="14.25" thickBot="1" thickTop="1">
      <c r="A18" s="3">
        <v>0.275</v>
      </c>
      <c r="B18" s="11">
        <f t="shared" si="0"/>
        <v>64.76845308667647</v>
      </c>
      <c r="C18" s="54">
        <f t="shared" si="1"/>
        <v>0.9828555858966427</v>
      </c>
      <c r="D18" s="11">
        <f t="shared" si="2"/>
        <v>59.68461649081701</v>
      </c>
      <c r="E18" s="54">
        <f t="shared" si="3"/>
        <v>1.157422562733079</v>
      </c>
      <c r="F18" s="11">
        <f t="shared" si="4"/>
        <v>54.030016416404926</v>
      </c>
      <c r="G18" s="54">
        <f t="shared" si="5"/>
        <v>1.4123637438428838</v>
      </c>
      <c r="H18" s="13">
        <f t="shared" si="6"/>
        <v>49.354139494255335</v>
      </c>
      <c r="I18" s="54">
        <f t="shared" si="7"/>
        <v>1.6926594529464665</v>
      </c>
      <c r="J18" s="13">
        <f t="shared" si="8"/>
        <v>46.3459770996099</v>
      </c>
      <c r="K18" s="54">
        <f t="shared" si="9"/>
        <v>1.919520143770072</v>
      </c>
    </row>
    <row r="19" spans="1:11" ht="14.25" thickBot="1" thickTop="1">
      <c r="A19" s="2">
        <v>0.3</v>
      </c>
      <c r="B19" s="10">
        <f t="shared" si="0"/>
        <v>65.48080997559454</v>
      </c>
      <c r="C19" s="53">
        <f t="shared" si="1"/>
        <v>0.6223660147275574</v>
      </c>
      <c r="D19" s="10">
        <f t="shared" si="2"/>
        <v>60.4932054426243</v>
      </c>
      <c r="E19" s="53">
        <f t="shared" si="3"/>
        <v>0.7292236742088846</v>
      </c>
      <c r="F19" s="10">
        <f t="shared" si="4"/>
        <v>54.91601214097255</v>
      </c>
      <c r="G19" s="53">
        <f t="shared" si="5"/>
        <v>0.8848628666262619</v>
      </c>
      <c r="H19" s="12">
        <f t="shared" si="6"/>
        <v>50.280392848715856</v>
      </c>
      <c r="I19" s="53">
        <f t="shared" si="7"/>
        <v>1.0555447025967144</v>
      </c>
      <c r="J19" s="12">
        <f t="shared" si="8"/>
        <v>47.28668833306846</v>
      </c>
      <c r="K19" s="53">
        <f t="shared" si="9"/>
        <v>1.19342781440626</v>
      </c>
    </row>
    <row r="20" spans="1:11" ht="14.25" thickBot="1" thickTop="1">
      <c r="A20" s="3">
        <v>0.325</v>
      </c>
      <c r="B20" s="11">
        <f t="shared" si="0"/>
        <v>66.122441631831</v>
      </c>
      <c r="C20" s="54">
        <f t="shared" si="1"/>
        <v>0.40903988711678246</v>
      </c>
      <c r="D20" s="11">
        <f t="shared" si="2"/>
        <v>61.22501332073672</v>
      </c>
      <c r="E20" s="54">
        <f t="shared" si="3"/>
        <v>0.4770958590600517</v>
      </c>
      <c r="F20" s="11">
        <f t="shared" si="4"/>
        <v>55.72218365956873</v>
      </c>
      <c r="G20" s="54">
        <f t="shared" si="5"/>
        <v>0.5759796889745247</v>
      </c>
      <c r="H20" s="13">
        <f t="shared" si="6"/>
        <v>51.126955171363626</v>
      </c>
      <c r="I20" s="54">
        <f t="shared" si="7"/>
        <v>0.6841692720205566</v>
      </c>
      <c r="J20" s="13">
        <f t="shared" si="8"/>
        <v>48.14893953938492</v>
      </c>
      <c r="K20" s="54">
        <f t="shared" si="9"/>
        <v>0.7714183597976654</v>
      </c>
    </row>
    <row r="21" spans="1:11" ht="14.25" thickBot="1" thickTop="1">
      <c r="A21" s="2">
        <v>0.35</v>
      </c>
      <c r="B21" s="10">
        <f t="shared" si="0"/>
        <v>66.704719961165</v>
      </c>
      <c r="C21" s="53">
        <f t="shared" si="1"/>
        <v>0.2774769271237303</v>
      </c>
      <c r="D21" s="10">
        <f t="shared" si="2"/>
        <v>61.89201577595075</v>
      </c>
      <c r="E21" s="53">
        <f t="shared" si="3"/>
        <v>0.3223077524623371</v>
      </c>
      <c r="F21" s="10">
        <f t="shared" si="4"/>
        <v>56.46055688146473</v>
      </c>
      <c r="G21" s="53">
        <f t="shared" si="5"/>
        <v>0.38730195760441016</v>
      </c>
      <c r="H21" s="12">
        <f t="shared" si="6"/>
        <v>51.90548607796492</v>
      </c>
      <c r="I21" s="53">
        <f t="shared" si="7"/>
        <v>0.4582616157262134</v>
      </c>
      <c r="J21" s="12">
        <f t="shared" si="8"/>
        <v>48.94399355516862</v>
      </c>
      <c r="K21" s="53">
        <f t="shared" si="9"/>
        <v>0.5153961878355138</v>
      </c>
    </row>
    <row r="22" spans="1:11" ht="14.25" thickBot="1" thickTop="1">
      <c r="A22" s="3">
        <v>0.375</v>
      </c>
      <c r="B22" s="11">
        <f t="shared" si="0"/>
        <v>67.23656642441289</v>
      </c>
      <c r="C22" s="54">
        <f t="shared" si="1"/>
        <v>0.19342510246721714</v>
      </c>
      <c r="D22" s="11">
        <f t="shared" si="2"/>
        <v>62.50366585592882</v>
      </c>
      <c r="E22" s="54">
        <f t="shared" si="3"/>
        <v>0.22382722522260765</v>
      </c>
      <c r="F22" s="11">
        <f t="shared" si="4"/>
        <v>57.14068741830184</v>
      </c>
      <c r="G22" s="54">
        <f t="shared" si="5"/>
        <v>0.26781381030409185</v>
      </c>
      <c r="H22" s="13">
        <f t="shared" si="6"/>
        <v>52.62529878040163</v>
      </c>
      <c r="I22" s="54">
        <f t="shared" si="7"/>
        <v>0.3157437341371535</v>
      </c>
      <c r="J22" s="13">
        <f t="shared" si="8"/>
        <v>49.68087590853307</v>
      </c>
      <c r="K22" s="54">
        <f t="shared" si="9"/>
        <v>0.35427899306767247</v>
      </c>
    </row>
    <row r="23" spans="1:11" ht="14.25" thickBot="1" thickTop="1">
      <c r="A23" s="2">
        <v>0.4</v>
      </c>
      <c r="B23" s="10">
        <f t="shared" si="0"/>
        <v>67.7250989345828</v>
      </c>
      <c r="C23" s="53">
        <f t="shared" si="1"/>
        <v>0.1380641665952271</v>
      </c>
      <c r="D23" s="10">
        <f t="shared" si="2"/>
        <v>63.06754816336696</v>
      </c>
      <c r="E23" s="53">
        <f t="shared" si="3"/>
        <v>0.15920927947465824</v>
      </c>
      <c r="F23" s="10">
        <f t="shared" si="4"/>
        <v>57.770288938785164</v>
      </c>
      <c r="G23" s="53">
        <f t="shared" si="5"/>
        <v>0.18974537226322047</v>
      </c>
      <c r="H23" s="12">
        <f t="shared" si="6"/>
        <v>53.293947855117</v>
      </c>
      <c r="I23" s="53">
        <f t="shared" si="7"/>
        <v>0.22295873242243508</v>
      </c>
      <c r="J23" s="12">
        <f t="shared" si="8"/>
        <v>50.366929978833824</v>
      </c>
      <c r="K23" s="53">
        <f t="shared" si="9"/>
        <v>0.24962570925383656</v>
      </c>
    </row>
    <row r="24" spans="1:11" ht="14.25" thickBot="1" thickTop="1">
      <c r="A24" s="3">
        <v>0.45</v>
      </c>
      <c r="B24" s="11">
        <f t="shared" si="0"/>
        <v>68.59423525312737</v>
      </c>
      <c r="C24" s="54">
        <f t="shared" si="1"/>
        <v>0.07468655413558947</v>
      </c>
      <c r="D24" s="11">
        <f t="shared" si="2"/>
        <v>64.07561210229694</v>
      </c>
      <c r="E24" s="54">
        <f t="shared" si="3"/>
        <v>0.08559179463759646</v>
      </c>
      <c r="F24" s="11">
        <f t="shared" si="4"/>
        <v>58.90207207112128</v>
      </c>
      <c r="G24" s="54">
        <f t="shared" si="5"/>
        <v>0.10128765445504918</v>
      </c>
      <c r="H24" s="13">
        <f t="shared" si="6"/>
        <v>54.501552810007574</v>
      </c>
      <c r="I24" s="54">
        <f t="shared" si="7"/>
        <v>0.11830413044177053</v>
      </c>
      <c r="J24" s="13">
        <f t="shared" si="8"/>
        <v>51.60976452238895</v>
      </c>
      <c r="K24" s="54">
        <f t="shared" si="9"/>
        <v>0.1319331417928941</v>
      </c>
    </row>
    <row r="25" spans="1:11" ht="14.25" thickBot="1" thickTop="1">
      <c r="A25" s="2">
        <v>0.5</v>
      </c>
      <c r="B25" s="10">
        <f t="shared" si="0"/>
        <v>69.34710822630169</v>
      </c>
      <c r="C25" s="53">
        <f t="shared" si="1"/>
        <v>0.04314927425038119</v>
      </c>
      <c r="D25" s="10">
        <f t="shared" si="2"/>
        <v>64.95391141235282</v>
      </c>
      <c r="E25" s="53">
        <f t="shared" si="3"/>
        <v>0.04918351798349543</v>
      </c>
      <c r="F25" s="10">
        <f t="shared" si="4"/>
        <v>59.89473644810492</v>
      </c>
      <c r="G25" s="53">
        <f t="shared" si="5"/>
        <v>0.057843277174725156</v>
      </c>
      <c r="H25" s="12">
        <f t="shared" si="6"/>
        <v>55.56671769031808</v>
      </c>
      <c r="I25" s="53">
        <f t="shared" si="7"/>
        <v>0.06720486594356719</v>
      </c>
      <c r="J25" s="12">
        <f t="shared" si="8"/>
        <v>52.71007842203317</v>
      </c>
      <c r="K25" s="53">
        <f t="shared" si="9"/>
        <v>0.07468663318050679</v>
      </c>
    </row>
    <row r="26" spans="1:11" ht="14.25" thickBot="1" thickTop="1">
      <c r="A26" s="3">
        <v>0.55</v>
      </c>
      <c r="B26" s="11">
        <f t="shared" si="0"/>
        <v>70.00817845673916</v>
      </c>
      <c r="C26" s="54">
        <f t="shared" si="1"/>
        <v>0.026288706959133427</v>
      </c>
      <c r="D26" s="11">
        <f t="shared" si="2"/>
        <v>65.72903647226697</v>
      </c>
      <c r="E26" s="54">
        <f t="shared" si="3"/>
        <v>0.029823063222835868</v>
      </c>
      <c r="F26" s="11">
        <f t="shared" si="4"/>
        <v>60.7759236191369</v>
      </c>
      <c r="G26" s="54">
        <f t="shared" si="5"/>
        <v>0.03488218217852073</v>
      </c>
      <c r="H26" s="13">
        <f t="shared" si="6"/>
        <v>56.516998115146386</v>
      </c>
      <c r="I26" s="54">
        <f t="shared" si="7"/>
        <v>0.04033746563410841</v>
      </c>
      <c r="J26" s="13">
        <f t="shared" si="8"/>
        <v>53.69495760828356</v>
      </c>
      <c r="K26" s="54">
        <f t="shared" si="9"/>
        <v>0.04468891117886034</v>
      </c>
    </row>
    <row r="27" spans="1:11" ht="14.25" thickBot="1" thickTop="1">
      <c r="A27" s="2">
        <v>0.6</v>
      </c>
      <c r="B27" s="10">
        <f t="shared" si="0"/>
        <v>70.59516589090622</v>
      </c>
      <c r="C27" s="53">
        <f t="shared" si="1"/>
        <v>0.016733009224087613</v>
      </c>
      <c r="D27" s="10">
        <f t="shared" si="2"/>
        <v>66.42039370619068</v>
      </c>
      <c r="E27" s="53">
        <f t="shared" si="3"/>
        <v>0.0189025800354565</v>
      </c>
      <c r="F27" s="10">
        <f t="shared" si="4"/>
        <v>61.56597413247006</v>
      </c>
      <c r="G27" s="53">
        <f t="shared" si="5"/>
        <v>0.02200100225960888</v>
      </c>
      <c r="H27" s="12">
        <f t="shared" si="6"/>
        <v>57.37280888726449</v>
      </c>
      <c r="I27" s="53">
        <f t="shared" si="7"/>
        <v>0.025334465789278074</v>
      </c>
      <c r="J27" s="12">
        <f t="shared" si="8"/>
        <v>54.58455534746611</v>
      </c>
      <c r="K27" s="53">
        <f t="shared" si="9"/>
        <v>0.027988809293275362</v>
      </c>
    </row>
    <row r="28" spans="1:11" ht="14.25" thickBot="1" thickTop="1">
      <c r="A28" s="3">
        <v>0.65</v>
      </c>
      <c r="B28" s="11">
        <f t="shared" si="0"/>
        <v>71.12128297630257</v>
      </c>
      <c r="C28" s="54">
        <f t="shared" si="1"/>
        <v>0.011048778842001512</v>
      </c>
      <c r="D28" s="11">
        <f t="shared" si="2"/>
        <v>67.04254865218202</v>
      </c>
      <c r="E28" s="54">
        <f t="shared" si="3"/>
        <v>0.012434044396663674</v>
      </c>
      <c r="F28" s="11">
        <f t="shared" si="4"/>
        <v>62.280267400907306</v>
      </c>
      <c r="G28" s="54">
        <f t="shared" si="5"/>
        <v>0.014408292229808762</v>
      </c>
      <c r="H28" s="13">
        <f t="shared" si="6"/>
        <v>58.149679665144994</v>
      </c>
      <c r="I28" s="54">
        <f t="shared" si="7"/>
        <v>0.016527942455634458</v>
      </c>
      <c r="J28" s="13">
        <f t="shared" si="8"/>
        <v>55.39426206959216</v>
      </c>
      <c r="K28" s="54">
        <f t="shared" si="9"/>
        <v>0.018213100445200373</v>
      </c>
    </row>
    <row r="29" spans="1:11" ht="14.25" thickBot="1" thickTop="1">
      <c r="A29" s="2">
        <v>0.7</v>
      </c>
      <c r="B29" s="10">
        <f t="shared" si="0"/>
        <v>71.59662070772374</v>
      </c>
      <c r="C29" s="53">
        <f t="shared" si="1"/>
        <v>0.007526706469416093</v>
      </c>
      <c r="D29" s="10">
        <f t="shared" si="2"/>
        <v>67.60669154104686</v>
      </c>
      <c r="E29" s="53">
        <f t="shared" si="3"/>
        <v>0.008441325782021405</v>
      </c>
      <c r="F29" s="10">
        <f t="shared" si="4"/>
        <v>62.93069755905511</v>
      </c>
      <c r="G29" s="53">
        <f t="shared" si="5"/>
        <v>0.009742377126285737</v>
      </c>
      <c r="H29" s="12">
        <f t="shared" si="6"/>
        <v>58.85968717891514</v>
      </c>
      <c r="I29" s="53">
        <f t="shared" si="7"/>
        <v>0.011136638673358353</v>
      </c>
      <c r="J29" s="12">
        <f t="shared" si="8"/>
        <v>56.13608873486138</v>
      </c>
      <c r="K29" s="53">
        <f t="shared" si="9"/>
        <v>0.012243504029255756</v>
      </c>
    </row>
    <row r="30" spans="1:11" ht="14.25" thickBot="1" thickTop="1">
      <c r="A30" s="3">
        <v>0.75</v>
      </c>
      <c r="B30" s="11">
        <f t="shared" si="0"/>
        <v>72.02904428196166</v>
      </c>
      <c r="C30" s="54">
        <f t="shared" si="1"/>
        <v>0.005266942860947111</v>
      </c>
      <c r="D30" s="11">
        <f t="shared" si="2"/>
        <v>68.12159094306892</v>
      </c>
      <c r="E30" s="54">
        <f t="shared" si="3"/>
        <v>0.00588849549850935</v>
      </c>
      <c r="F30" s="11">
        <f t="shared" si="4"/>
        <v>63.52664107263932</v>
      </c>
      <c r="G30" s="54">
        <f t="shared" si="5"/>
        <v>0.0067711451830865625</v>
      </c>
      <c r="H30" s="13">
        <f t="shared" si="6"/>
        <v>59.51239991237548</v>
      </c>
      <c r="I30" s="54">
        <f t="shared" si="7"/>
        <v>0.00771540953565717</v>
      </c>
      <c r="J30" s="13">
        <f t="shared" si="8"/>
        <v>56.81958272761286</v>
      </c>
      <c r="K30" s="54">
        <f t="shared" si="9"/>
        <v>0.008464042425955791</v>
      </c>
    </row>
    <row r="31" spans="1:11" ht="14.25" thickBot="1" thickTop="1">
      <c r="A31" s="2">
        <v>0.8</v>
      </c>
      <c r="B31" s="10">
        <f t="shared" si="0"/>
        <v>72.42479180424871</v>
      </c>
      <c r="C31" s="53">
        <f t="shared" si="1"/>
        <v>0.0037727304974741146</v>
      </c>
      <c r="D31" s="10">
        <f t="shared" si="2"/>
        <v>68.59423525312737</v>
      </c>
      <c r="E31" s="53">
        <f t="shared" si="3"/>
        <v>0.004205862364914343</v>
      </c>
      <c r="F31" s="10">
        <f t="shared" si="4"/>
        <v>64.07561210229694</v>
      </c>
      <c r="G31" s="53">
        <f t="shared" si="5"/>
        <v>0.004819974786334449</v>
      </c>
      <c r="H31" s="12">
        <f t="shared" si="6"/>
        <v>60.115521489379574</v>
      </c>
      <c r="I31" s="53">
        <f t="shared" si="7"/>
        <v>0.005475919510421002</v>
      </c>
      <c r="J31" s="12">
        <f t="shared" si="8"/>
        <v>57.4524538004476</v>
      </c>
      <c r="K31" s="53">
        <f t="shared" si="9"/>
        <v>0.005995330502110769</v>
      </c>
    </row>
    <row r="32" spans="1:11" ht="14.25" thickBot="1" thickTop="1">
      <c r="A32" s="3">
        <v>0.85</v>
      </c>
      <c r="B32" s="11">
        <f t="shared" si="0"/>
        <v>72.78888622783677</v>
      </c>
      <c r="C32" s="54">
        <f t="shared" si="1"/>
        <v>0.0027583886159919754</v>
      </c>
      <c r="D32" s="11">
        <f t="shared" si="2"/>
        <v>69.03027659410961</v>
      </c>
      <c r="E32" s="54">
        <f t="shared" si="3"/>
        <v>0.003066947719899614</v>
      </c>
      <c r="F32" s="11">
        <f t="shared" si="4"/>
        <v>64.58371887492856</v>
      </c>
      <c r="G32" s="54">
        <f t="shared" si="5"/>
        <v>0.0035038015622207894</v>
      </c>
      <c r="H32" s="13">
        <f t="shared" si="6"/>
        <v>60.67534099800109</v>
      </c>
      <c r="I32" s="54">
        <f t="shared" si="7"/>
        <v>0.003969731637430714</v>
      </c>
      <c r="J32" s="13">
        <f t="shared" si="8"/>
        <v>58.04101359948913</v>
      </c>
      <c r="K32" s="54">
        <f t="shared" si="9"/>
        <v>0.0043382604716714</v>
      </c>
    </row>
    <row r="33" spans="1:11" ht="14.25" thickBot="1" thickTop="1">
      <c r="A33" s="2">
        <v>0.9</v>
      </c>
      <c r="B33" s="10">
        <f t="shared" si="0"/>
        <v>73.1254259480509</v>
      </c>
      <c r="C33" s="53">
        <f t="shared" si="1"/>
        <v>0.0020536709683562963</v>
      </c>
      <c r="D33" s="10">
        <f t="shared" si="2"/>
        <v>69.43434560387617</v>
      </c>
      <c r="E33" s="53">
        <f t="shared" si="3"/>
        <v>0.0022778178284832986</v>
      </c>
      <c r="F33" s="10">
        <f t="shared" si="4"/>
        <v>65.0559891954284</v>
      </c>
      <c r="G33" s="53">
        <f t="shared" si="5"/>
        <v>0.002594735607841856</v>
      </c>
      <c r="H33" s="12">
        <f t="shared" si="6"/>
        <v>61.197055713300166</v>
      </c>
      <c r="I33" s="53">
        <f t="shared" si="7"/>
        <v>0.002932288014845233</v>
      </c>
      <c r="J33" s="12">
        <f t="shared" si="8"/>
        <v>58.590491592124394</v>
      </c>
      <c r="K33" s="53">
        <f t="shared" si="9"/>
        <v>0.003198993794489683</v>
      </c>
    </row>
    <row r="34" spans="1:11" ht="14.25" thickBot="1" thickTop="1">
      <c r="A34" s="3">
        <v>0.95</v>
      </c>
      <c r="B34" s="11">
        <f t="shared" si="0"/>
        <v>73.43779430691932</v>
      </c>
      <c r="C34" s="54">
        <f t="shared" si="1"/>
        <v>0.00155389959434226</v>
      </c>
      <c r="D34" s="11">
        <f t="shared" si="2"/>
        <v>69.81027948009736</v>
      </c>
      <c r="E34" s="54">
        <f t="shared" si="3"/>
        <v>0.0017195842109006064</v>
      </c>
      <c r="F34" s="11">
        <f t="shared" si="4"/>
        <v>65.49660753191581</v>
      </c>
      <c r="G34" s="54">
        <f t="shared" si="5"/>
        <v>0.0019535502667016847</v>
      </c>
      <c r="H34" s="13">
        <f t="shared" si="6"/>
        <v>61.68500718995545</v>
      </c>
      <c r="I34" s="54">
        <f t="shared" si="7"/>
        <v>0.0022024343039008</v>
      </c>
      <c r="J34" s="13">
        <f t="shared" si="8"/>
        <v>59.105266836503965</v>
      </c>
      <c r="K34" s="54">
        <f t="shared" si="9"/>
        <v>0.0023988872570925987</v>
      </c>
    </row>
    <row r="35" spans="1:11" ht="14.25" thickBot="1" thickTop="1">
      <c r="A35" s="2">
        <v>1</v>
      </c>
      <c r="B35" s="10">
        <f t="shared" si="0"/>
        <v>73.72881355932203</v>
      </c>
      <c r="C35" s="53">
        <f t="shared" si="1"/>
        <v>0.0011929046678068216</v>
      </c>
      <c r="D35" s="10">
        <f t="shared" si="2"/>
        <v>70.16129032258064</v>
      </c>
      <c r="E35" s="53">
        <f t="shared" si="3"/>
        <v>0.0013173012189168119</v>
      </c>
      <c r="F35" s="10">
        <f t="shared" si="4"/>
        <v>65.9090909090909</v>
      </c>
      <c r="G35" s="53">
        <f t="shared" si="5"/>
        <v>0.0014927586133198837</v>
      </c>
      <c r="H35" s="12">
        <f t="shared" si="6"/>
        <v>62.142857142857146</v>
      </c>
      <c r="I35" s="53">
        <f t="shared" si="7"/>
        <v>0.0016791820948731469</v>
      </c>
      <c r="J35" s="12">
        <f t="shared" si="8"/>
        <v>59.589041095890416</v>
      </c>
      <c r="K35" s="53">
        <f t="shared" si="9"/>
        <v>0.001826196200730408</v>
      </c>
    </row>
    <row r="36" spans="1:11" ht="14.25" thickBot="1" thickTop="1">
      <c r="A36" s="3">
        <v>1.1</v>
      </c>
      <c r="B36" s="11">
        <f t="shared" si="0"/>
        <v>74.25595114055399</v>
      </c>
      <c r="C36" s="54">
        <f t="shared" si="1"/>
        <v>0.0007302209222513927</v>
      </c>
      <c r="D36" s="11">
        <f t="shared" si="2"/>
        <v>70.79899390848738</v>
      </c>
      <c r="E36" s="54">
        <f t="shared" si="3"/>
        <v>0.0008032720029850652</v>
      </c>
      <c r="F36" s="11">
        <f t="shared" si="4"/>
        <v>66.66114842315856</v>
      </c>
      <c r="G36" s="54">
        <f t="shared" si="5"/>
        <v>0.0009060897554854029</v>
      </c>
      <c r="H36" s="13">
        <f t="shared" si="6"/>
        <v>62.98026817412631</v>
      </c>
      <c r="I36" s="54">
        <f t="shared" si="7"/>
        <v>0.001015097578296722</v>
      </c>
      <c r="J36" s="13">
        <f t="shared" si="8"/>
        <v>60.475765304176655</v>
      </c>
      <c r="K36" s="54">
        <f t="shared" si="9"/>
        <v>0.0011009156790467928</v>
      </c>
    </row>
    <row r="37" spans="1:11" ht="14.25" thickBot="1" thickTop="1">
      <c r="A37" s="2">
        <v>1.2</v>
      </c>
      <c r="B37" s="10">
        <f t="shared" si="0"/>
        <v>74.72193345232803</v>
      </c>
      <c r="C37" s="53">
        <f t="shared" si="1"/>
        <v>0.00046674298205854546</v>
      </c>
      <c r="D37" s="10">
        <f t="shared" si="2"/>
        <v>71.36476365422293</v>
      </c>
      <c r="E37" s="53">
        <f t="shared" si="3"/>
        <v>0.0005116892990672217</v>
      </c>
      <c r="F37" s="10">
        <f t="shared" si="4"/>
        <v>67.33127550848428</v>
      </c>
      <c r="G37" s="53">
        <f t="shared" si="5"/>
        <v>0.0005748311770943192</v>
      </c>
      <c r="H37" s="12">
        <f t="shared" si="6"/>
        <v>63.72933653619273</v>
      </c>
      <c r="I37" s="53">
        <f t="shared" si="7"/>
        <v>0.0006416455755201164</v>
      </c>
      <c r="J37" s="12">
        <f t="shared" si="8"/>
        <v>61.27103045051245</v>
      </c>
      <c r="K37" s="53">
        <f t="shared" si="9"/>
        <v>0.0006941664658511115</v>
      </c>
    </row>
    <row r="38" ht="13.5" thickTop="1"/>
  </sheetData>
  <mergeCells count="3">
    <mergeCell ref="A3:A4"/>
    <mergeCell ref="A1:K1"/>
    <mergeCell ref="A2:K2"/>
  </mergeCells>
  <printOptions/>
  <pageMargins left="0.45" right="0.39" top="0.75" bottom="0.48" header="0.5" footer="0.29"/>
  <pageSetup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L17" sqref="L17"/>
    </sheetView>
  </sheetViews>
  <sheetFormatPr defaultColWidth="9.140625" defaultRowHeight="12.75"/>
  <cols>
    <col min="2" max="2" width="12.28125" style="1" customWidth="1"/>
    <col min="3" max="3" width="16.8515625" style="0" customWidth="1"/>
    <col min="4" max="4" width="12.8515625" style="0" customWidth="1"/>
    <col min="5" max="5" width="17.00390625" style="0" customWidth="1"/>
    <col min="6" max="6" width="13.00390625" style="0" customWidth="1"/>
    <col min="7" max="7" width="16.28125" style="0" customWidth="1"/>
    <col min="8" max="8" width="12.140625" style="0" customWidth="1"/>
    <col min="9" max="9" width="16.140625" style="0" customWidth="1"/>
    <col min="10" max="10" width="12.28125" style="0" customWidth="1"/>
    <col min="11" max="11" width="16.28125" style="0" customWidth="1"/>
  </cols>
  <sheetData>
    <row r="1" spans="1:11" ht="21" customHeight="1" thickTop="1">
      <c r="A1" s="42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29.25" customHeight="1" thickBot="1">
      <c r="A2" s="45" t="s">
        <v>5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9.5" thickBot="1" thickTop="1">
      <c r="A3" s="41" t="s">
        <v>0</v>
      </c>
      <c r="B3" s="14" t="s">
        <v>3</v>
      </c>
      <c r="C3" s="8">
        <v>0.16</v>
      </c>
      <c r="D3" s="14" t="s">
        <v>3</v>
      </c>
      <c r="E3" s="9">
        <v>0.2</v>
      </c>
      <c r="F3" s="14" t="s">
        <v>3</v>
      </c>
      <c r="G3" s="8">
        <v>0.24</v>
      </c>
      <c r="H3" s="14" t="s">
        <v>3</v>
      </c>
      <c r="I3" s="9">
        <v>0.28</v>
      </c>
      <c r="J3" s="14" t="s">
        <v>3</v>
      </c>
      <c r="K3" s="8">
        <v>0.32</v>
      </c>
    </row>
    <row r="4" spans="1:11" ht="20.25" thickBot="1" thickTop="1">
      <c r="A4" s="41"/>
      <c r="B4" s="6" t="s">
        <v>1</v>
      </c>
      <c r="C4" s="5" t="s">
        <v>2</v>
      </c>
      <c r="D4" s="6" t="s">
        <v>1</v>
      </c>
      <c r="E4" s="5" t="s">
        <v>2</v>
      </c>
      <c r="F4" s="6" t="s">
        <v>1</v>
      </c>
      <c r="G4" s="5" t="s">
        <v>2</v>
      </c>
      <c r="H4" s="6" t="s">
        <v>1</v>
      </c>
      <c r="I4" s="5" t="s">
        <v>2</v>
      </c>
      <c r="J4" s="6" t="s">
        <v>1</v>
      </c>
      <c r="K4" s="5" t="s">
        <v>2</v>
      </c>
    </row>
    <row r="5" spans="1:11" ht="14.25" thickBot="1" thickTop="1">
      <c r="A5" s="4">
        <v>0.04</v>
      </c>
      <c r="B5" s="4">
        <f>100/(1+$C$3/(A5/4)^0.5)</f>
        <v>38.46153846153847</v>
      </c>
      <c r="C5" s="53">
        <f>16*4/(B5^2*PI()^2*A5^5)</f>
        <v>42808.2000888877</v>
      </c>
      <c r="D5" s="4">
        <f>100/(1+$E$3/(A5/4)^0.5)</f>
        <v>33.333333333333336</v>
      </c>
      <c r="E5" s="53">
        <f>16*4/(D5^2*PI()^2*A5^5)</f>
        <v>56993.16579881499</v>
      </c>
      <c r="F5" s="4">
        <f>100/(1+$G$3/(A5/4)^0.5)</f>
        <v>29.411764705882355</v>
      </c>
      <c r="G5" s="53">
        <f>16*4/(F5^2*PI()^2*A5^5)</f>
        <v>73204.55518158904</v>
      </c>
      <c r="H5" s="4">
        <f>100/(1+$I$3/(A5/4)^0.5)</f>
        <v>26.31578947368421</v>
      </c>
      <c r="I5" s="53">
        <f>16*4/(H5^2*PI()^2*A5^5)</f>
        <v>91442.36823720984</v>
      </c>
      <c r="J5" s="4">
        <f>100/(1+$K$3/(A5/4)^0.5)</f>
        <v>23.809523809523814</v>
      </c>
      <c r="K5" s="53">
        <f>16*4/(J5^2*PI()^2*A5^5)</f>
        <v>111706.60496567735</v>
      </c>
    </row>
    <row r="6" spans="1:11" ht="14.25" thickBot="1" thickTop="1">
      <c r="A6" s="3">
        <v>0.05</v>
      </c>
      <c r="B6" s="3">
        <f aca="true" t="shared" si="0" ref="B6:B36">100/(1+$C$3/(A6/4)^0.5)</f>
        <v>41.133922290063495</v>
      </c>
      <c r="C6" s="54">
        <f aca="true" t="shared" si="1" ref="C6:C37">16*4/(B6^2*PI()^2*A6^5)</f>
        <v>12263.938398180435</v>
      </c>
      <c r="D6" s="3">
        <f aca="true" t="shared" si="2" ref="D6:D37">100/(1+$E$3/(A6/4)^0.5)</f>
        <v>35.857017363628714</v>
      </c>
      <c r="E6" s="54">
        <f aca="true" t="shared" si="3" ref="E6:E37">16*4/(D6^2*PI()^2*A6^5)</f>
        <v>16139.195555713628</v>
      </c>
      <c r="F6" s="3">
        <f aca="true" t="shared" si="4" ref="F6:F37">100/(1+$G$3/(A6/4)^0.5)</f>
        <v>31.78007922394119</v>
      </c>
      <c r="G6" s="54">
        <f aca="true" t="shared" si="5" ref="G6:G37">16*4/(F6^2*PI()^2*A6^5)</f>
        <v>20545.667520541556</v>
      </c>
      <c r="H6" s="3">
        <f aca="true" t="shared" si="6" ref="H6:H37">100/(1+$I$3/(A6/4)^0.5)</f>
        <v>28.535586775412828</v>
      </c>
      <c r="I6" s="54">
        <f aca="true" t="shared" si="7" ref="I6:I37">16*4/(H6^2*PI()^2*A6^5)</f>
        <v>25483.35429266423</v>
      </c>
      <c r="J6" s="3">
        <f aca="true" t="shared" si="8" ref="J6:J37">100/(1+$K$3/(A6/4)^0.5)</f>
        <v>25.89219982202073</v>
      </c>
      <c r="K6" s="54">
        <f aca="true" t="shared" si="9" ref="K6:K37">16*4/(J6^2*PI()^2*A6^5)</f>
        <v>30952.255872081634</v>
      </c>
    </row>
    <row r="7" spans="1:11" ht="14.25" thickBot="1" thickTop="1">
      <c r="A7" s="2">
        <v>0.06</v>
      </c>
      <c r="B7" s="4">
        <f t="shared" si="0"/>
        <v>43.35771643646627</v>
      </c>
      <c r="C7" s="53">
        <f t="shared" si="1"/>
        <v>4435.99630003612</v>
      </c>
      <c r="D7" s="4">
        <f t="shared" si="2"/>
        <v>37.979589711327115</v>
      </c>
      <c r="E7" s="53">
        <f t="shared" si="3"/>
        <v>5781.272483676119</v>
      </c>
      <c r="F7" s="4">
        <f t="shared" si="4"/>
        <v>33.78844345868107</v>
      </c>
      <c r="G7" s="53">
        <f t="shared" si="5"/>
        <v>7304.45143146178</v>
      </c>
      <c r="H7" s="4">
        <f t="shared" si="6"/>
        <v>30.430372869029167</v>
      </c>
      <c r="I7" s="53">
        <f t="shared" si="7"/>
        <v>9005.533143393113</v>
      </c>
      <c r="J7" s="4">
        <f t="shared" si="8"/>
        <v>27.67944609214056</v>
      </c>
      <c r="K7" s="53">
        <f t="shared" si="9"/>
        <v>10884.517619470116</v>
      </c>
    </row>
    <row r="8" spans="1:11" ht="14.25" thickBot="1" thickTop="1">
      <c r="A8" s="3">
        <v>0.07</v>
      </c>
      <c r="B8" s="3">
        <f t="shared" si="0"/>
        <v>45.25938874712006</v>
      </c>
      <c r="C8" s="54">
        <f t="shared" si="1"/>
        <v>1883.5305123763178</v>
      </c>
      <c r="D8" s="3">
        <f t="shared" si="2"/>
        <v>39.81116938064847</v>
      </c>
      <c r="E8" s="54">
        <f t="shared" si="3"/>
        <v>2434.333971433763</v>
      </c>
      <c r="F8" s="3">
        <f t="shared" si="4"/>
        <v>35.533705069264556</v>
      </c>
      <c r="G8" s="54">
        <f t="shared" si="5"/>
        <v>3055.688232996799</v>
      </c>
      <c r="H8" s="3">
        <f t="shared" si="6"/>
        <v>32.0862370359676</v>
      </c>
      <c r="I8" s="54">
        <f t="shared" si="7"/>
        <v>3747.593297065426</v>
      </c>
      <c r="J8" s="3">
        <f t="shared" si="8"/>
        <v>29.248552387554124</v>
      </c>
      <c r="K8" s="54">
        <f t="shared" si="9"/>
        <v>4510.049163639644</v>
      </c>
    </row>
    <row r="9" spans="1:11" ht="14.25" thickBot="1" thickTop="1">
      <c r="A9" s="2">
        <v>0.08</v>
      </c>
      <c r="B9" s="4">
        <f t="shared" si="0"/>
        <v>46.91816067802716</v>
      </c>
      <c r="C9" s="53">
        <f t="shared" si="1"/>
        <v>898.9764961031887</v>
      </c>
      <c r="D9" s="4">
        <f t="shared" si="2"/>
        <v>41.42135623730951</v>
      </c>
      <c r="E9" s="53">
        <f t="shared" si="3"/>
        <v>1153.4045606492016</v>
      </c>
      <c r="F9" s="4">
        <f t="shared" si="4"/>
        <v>37.077461428069896</v>
      </c>
      <c r="G9" s="53">
        <f t="shared" si="5"/>
        <v>1439.495495083446</v>
      </c>
      <c r="H9" s="4">
        <f t="shared" si="6"/>
        <v>33.558184497340164</v>
      </c>
      <c r="I9" s="53">
        <f t="shared" si="7"/>
        <v>1757.2492994059212</v>
      </c>
      <c r="J9" s="4">
        <f t="shared" si="8"/>
        <v>30.64907038342117</v>
      </c>
      <c r="K9" s="53">
        <f t="shared" si="9"/>
        <v>2106.6659736166253</v>
      </c>
    </row>
    <row r="10" spans="1:11" ht="14.25" thickBot="1" thickTop="1">
      <c r="A10" s="3">
        <v>0.09</v>
      </c>
      <c r="B10" s="3">
        <f t="shared" si="0"/>
        <v>48.38709677419355</v>
      </c>
      <c r="C10" s="54">
        <f t="shared" si="1"/>
        <v>469.0385633579903</v>
      </c>
      <c r="D10" s="3">
        <f t="shared" si="2"/>
        <v>42.857142857142854</v>
      </c>
      <c r="E10" s="54">
        <f t="shared" si="3"/>
        <v>597.8899480890096</v>
      </c>
      <c r="F10" s="3">
        <f t="shared" si="4"/>
        <v>38.46153846153846</v>
      </c>
      <c r="G10" s="54">
        <f t="shared" si="5"/>
        <v>742.3596824843949</v>
      </c>
      <c r="H10" s="3">
        <f t="shared" si="6"/>
        <v>34.88372093023255</v>
      </c>
      <c r="I10" s="54">
        <f t="shared" si="7"/>
        <v>902.4477665441462</v>
      </c>
      <c r="J10" s="3">
        <f t="shared" si="8"/>
        <v>31.914893617021278</v>
      </c>
      <c r="K10" s="54">
        <f t="shared" si="9"/>
        <v>1078.1542002682627</v>
      </c>
    </row>
    <row r="11" spans="1:11" ht="14.25" thickBot="1" thickTop="1">
      <c r="A11" s="2">
        <v>0.1</v>
      </c>
      <c r="B11" s="4">
        <f t="shared" si="0"/>
        <v>49.703546891172444</v>
      </c>
      <c r="C11" s="53">
        <f t="shared" si="1"/>
        <v>262.48558952565776</v>
      </c>
      <c r="D11" s="4">
        <f t="shared" si="2"/>
        <v>44.151844011225286</v>
      </c>
      <c r="E11" s="53">
        <f t="shared" si="3"/>
        <v>332.646175934249</v>
      </c>
      <c r="F11" s="4">
        <f t="shared" si="4"/>
        <v>39.71574209208758</v>
      </c>
      <c r="G11" s="53">
        <f t="shared" si="5"/>
        <v>411.10699370682045</v>
      </c>
      <c r="H11" s="4">
        <f t="shared" si="6"/>
        <v>36.08967648381519</v>
      </c>
      <c r="I11" s="53">
        <f t="shared" si="7"/>
        <v>497.8680428433722</v>
      </c>
      <c r="J11" s="4">
        <f t="shared" si="8"/>
        <v>33.07033922828691</v>
      </c>
      <c r="K11" s="53">
        <f t="shared" si="9"/>
        <v>592.9293233439042</v>
      </c>
    </row>
    <row r="12" spans="1:11" ht="14.25" thickBot="1" thickTop="1">
      <c r="A12" s="3">
        <v>0.125</v>
      </c>
      <c r="B12" s="3">
        <f t="shared" si="0"/>
        <v>52.4907743812053</v>
      </c>
      <c r="C12" s="54">
        <f t="shared" si="1"/>
        <v>77.11949976971674</v>
      </c>
      <c r="D12" s="3">
        <f t="shared" si="2"/>
        <v>46.91816067802716</v>
      </c>
      <c r="E12" s="54">
        <f t="shared" si="3"/>
        <v>96.52686626589667</v>
      </c>
      <c r="F12" s="3">
        <f t="shared" si="4"/>
        <v>42.41520634228787</v>
      </c>
      <c r="G12" s="54">
        <f t="shared" si="5"/>
        <v>118.11008861275583</v>
      </c>
      <c r="H12" s="3">
        <f t="shared" si="6"/>
        <v>38.70090070638034</v>
      </c>
      <c r="I12" s="54">
        <f t="shared" si="7"/>
        <v>141.86916681029427</v>
      </c>
      <c r="J12" s="3">
        <f t="shared" si="8"/>
        <v>35.58473997881069</v>
      </c>
      <c r="K12" s="54">
        <f t="shared" si="9"/>
        <v>167.80410085851196</v>
      </c>
    </row>
    <row r="13" spans="1:11" ht="14.25" thickBot="1" thickTop="1">
      <c r="A13" s="2">
        <v>0.15</v>
      </c>
      <c r="B13" s="4">
        <f t="shared" si="0"/>
        <v>54.757422103703064</v>
      </c>
      <c r="C13" s="53">
        <f t="shared" si="1"/>
        <v>28.479866242660776</v>
      </c>
      <c r="D13" s="4">
        <f t="shared" si="2"/>
        <v>49.193338482966745</v>
      </c>
      <c r="E13" s="53">
        <f t="shared" si="3"/>
        <v>35.286723938429596</v>
      </c>
      <c r="F13" s="4">
        <f t="shared" si="4"/>
        <v>44.655722161636824</v>
      </c>
      <c r="G13" s="53">
        <f t="shared" si="5"/>
        <v>42.82227135613907</v>
      </c>
      <c r="H13" s="4">
        <f t="shared" si="6"/>
        <v>40.88451551810229</v>
      </c>
      <c r="I13" s="53">
        <f t="shared" si="7"/>
        <v>51.08650849578918</v>
      </c>
      <c r="J13" s="4">
        <f t="shared" si="8"/>
        <v>37.70066801127684</v>
      </c>
      <c r="K13" s="53">
        <f t="shared" si="9"/>
        <v>60.079435357379985</v>
      </c>
    </row>
    <row r="14" spans="1:11" ht="14.25" thickBot="1" thickTop="1">
      <c r="A14" s="3">
        <v>0.175</v>
      </c>
      <c r="B14" s="3">
        <f t="shared" si="0"/>
        <v>56.65894732031393</v>
      </c>
      <c r="C14" s="54">
        <f t="shared" si="1"/>
        <v>12.307022153560355</v>
      </c>
      <c r="D14" s="3">
        <f t="shared" si="2"/>
        <v>51.119964621232604</v>
      </c>
      <c r="E14" s="54">
        <f t="shared" si="3"/>
        <v>15.118506674529417</v>
      </c>
      <c r="F14" s="3">
        <f t="shared" si="4"/>
        <v>46.56752052017713</v>
      </c>
      <c r="G14" s="54">
        <f t="shared" si="5"/>
        <v>18.218967282561387</v>
      </c>
      <c r="H14" s="3">
        <f t="shared" si="6"/>
        <v>42.75960132001526</v>
      </c>
      <c r="I14" s="54">
        <f t="shared" si="7"/>
        <v>21.608403977656263</v>
      </c>
      <c r="J14" s="3">
        <f t="shared" si="8"/>
        <v>39.5273693482115</v>
      </c>
      <c r="K14" s="54">
        <f t="shared" si="9"/>
        <v>25.286816759814023</v>
      </c>
    </row>
    <row r="15" spans="1:11" ht="14.25" thickBot="1" thickTop="1">
      <c r="A15" s="2">
        <v>0.2</v>
      </c>
      <c r="B15" s="4">
        <f t="shared" si="0"/>
        <v>58.290624426243305</v>
      </c>
      <c r="C15" s="53">
        <f t="shared" si="1"/>
        <v>5.963934086912378</v>
      </c>
      <c r="D15" s="4">
        <f t="shared" si="2"/>
        <v>52.78640450004206</v>
      </c>
      <c r="E15" s="53">
        <f t="shared" si="3"/>
        <v>7.272539478084268</v>
      </c>
      <c r="F15" s="4">
        <f t="shared" si="4"/>
        <v>48.231992894670434</v>
      </c>
      <c r="G15" s="53">
        <f t="shared" si="5"/>
        <v>8.710835984318347</v>
      </c>
      <c r="H15" s="4">
        <f t="shared" si="6"/>
        <v>44.40106820420461</v>
      </c>
      <c r="I15" s="53">
        <f t="shared" si="7"/>
        <v>10.278823605614622</v>
      </c>
      <c r="J15" s="4">
        <f t="shared" si="8"/>
        <v>41.133922290063495</v>
      </c>
      <c r="K15" s="53">
        <f t="shared" si="9"/>
        <v>11.976502341973081</v>
      </c>
    </row>
    <row r="16" spans="1:11" ht="14.25" thickBot="1" thickTop="1">
      <c r="A16" s="3">
        <v>0.225</v>
      </c>
      <c r="B16" s="3">
        <f t="shared" si="0"/>
        <v>59.71506713859526</v>
      </c>
      <c r="C16" s="54">
        <f t="shared" si="1"/>
        <v>3.1535504865332484</v>
      </c>
      <c r="D16" s="3">
        <f t="shared" si="2"/>
        <v>54.251292907534214</v>
      </c>
      <c r="E16" s="54">
        <f t="shared" si="3"/>
        <v>3.82073971477108</v>
      </c>
      <c r="F16" s="3">
        <f t="shared" si="4"/>
        <v>49.703546891172444</v>
      </c>
      <c r="G16" s="54">
        <f t="shared" si="5"/>
        <v>4.551901703234155</v>
      </c>
      <c r="H16" s="3">
        <f t="shared" si="6"/>
        <v>45.859281550952446</v>
      </c>
      <c r="I16" s="54">
        <f t="shared" si="7"/>
        <v>5.347036451922473</v>
      </c>
      <c r="J16" s="3">
        <f t="shared" si="8"/>
        <v>42.56698557755385</v>
      </c>
      <c r="K16" s="54">
        <f t="shared" si="9"/>
        <v>6.206143960836036</v>
      </c>
    </row>
    <row r="17" spans="1:11" ht="14.25" thickBot="1" thickTop="1">
      <c r="A17" s="2">
        <v>0.25</v>
      </c>
      <c r="B17" s="4">
        <f t="shared" si="0"/>
        <v>60.975609756097555</v>
      </c>
      <c r="C17" s="53">
        <f t="shared" si="1"/>
        <v>1.7859441821249158</v>
      </c>
      <c r="D17" s="4">
        <f t="shared" si="2"/>
        <v>55.55555555555556</v>
      </c>
      <c r="E17" s="53">
        <f t="shared" si="3"/>
        <v>2.1514199695436966</v>
      </c>
      <c r="F17" s="4">
        <f t="shared" si="4"/>
        <v>51.02040816326531</v>
      </c>
      <c r="G17" s="53">
        <f t="shared" si="5"/>
        <v>2.5508935046293404</v>
      </c>
      <c r="H17" s="4">
        <f t="shared" si="6"/>
        <v>47.16981132075472</v>
      </c>
      <c r="I17" s="53">
        <f t="shared" si="7"/>
        <v>2.9843647873818484</v>
      </c>
      <c r="J17" s="4">
        <f t="shared" si="8"/>
        <v>43.859649122807014</v>
      </c>
      <c r="K17" s="53">
        <f t="shared" si="9"/>
        <v>3.4518338178012202</v>
      </c>
    </row>
    <row r="18" spans="1:11" ht="14.25" thickBot="1" thickTop="1">
      <c r="A18" s="3">
        <v>0.275</v>
      </c>
      <c r="B18" s="3">
        <f t="shared" si="0"/>
        <v>62.10346714529302</v>
      </c>
      <c r="C18" s="54">
        <f t="shared" si="1"/>
        <v>1.069018117714679</v>
      </c>
      <c r="D18" s="3">
        <f t="shared" si="2"/>
        <v>56.72889597040843</v>
      </c>
      <c r="E18" s="54">
        <f t="shared" si="3"/>
        <v>1.2811739399351807</v>
      </c>
      <c r="F18" s="3">
        <f t="shared" si="4"/>
        <v>52.21048528960455</v>
      </c>
      <c r="G18" s="54">
        <f t="shared" si="5"/>
        <v>1.512520604394174</v>
      </c>
      <c r="H18" s="3">
        <f t="shared" si="6"/>
        <v>48.35874996798558</v>
      </c>
      <c r="I18" s="54">
        <f t="shared" si="7"/>
        <v>1.7630581110916577</v>
      </c>
      <c r="J18" s="3">
        <f t="shared" si="8"/>
        <v>45.03627891118016</v>
      </c>
      <c r="K18" s="54">
        <f t="shared" si="9"/>
        <v>2.032786460027633</v>
      </c>
    </row>
    <row r="19" spans="1:11" ht="14.25" thickBot="1" thickTop="1">
      <c r="A19" s="2">
        <v>0.3</v>
      </c>
      <c r="B19" s="4">
        <f t="shared" si="0"/>
        <v>63.12185303560062</v>
      </c>
      <c r="C19" s="53">
        <f t="shared" si="1"/>
        <v>0.6697527037494178</v>
      </c>
      <c r="D19" s="4">
        <f t="shared" si="2"/>
        <v>57.793554998523966</v>
      </c>
      <c r="E19" s="53">
        <f t="shared" si="3"/>
        <v>0.7989417853954535</v>
      </c>
      <c r="F19" s="4">
        <f t="shared" si="4"/>
        <v>53.294787927471646</v>
      </c>
      <c r="G19" s="53">
        <f t="shared" si="5"/>
        <v>0.9395166439468119</v>
      </c>
      <c r="H19" s="4">
        <f t="shared" si="6"/>
        <v>49.44582502127223</v>
      </c>
      <c r="I19" s="53">
        <f t="shared" si="7"/>
        <v>1.0914772794034935</v>
      </c>
      <c r="J19" s="4">
        <f t="shared" si="8"/>
        <v>46.11536204681232</v>
      </c>
      <c r="K19" s="53">
        <f t="shared" si="9"/>
        <v>1.2548236917654976</v>
      </c>
    </row>
    <row r="20" spans="1:11" ht="14.25" thickBot="1" thickTop="1">
      <c r="A20" s="3">
        <v>0.325</v>
      </c>
      <c r="B20" s="3">
        <f t="shared" si="0"/>
        <v>64.04848696502152</v>
      </c>
      <c r="C20" s="54">
        <f t="shared" si="1"/>
        <v>0.4359590265848177</v>
      </c>
      <c r="D20" s="3">
        <f t="shared" si="2"/>
        <v>58.76661513949843</v>
      </c>
      <c r="E20" s="54">
        <f t="shared" si="3"/>
        <v>0.5178477219923591</v>
      </c>
      <c r="F20" s="3">
        <f t="shared" si="4"/>
        <v>54.289532744404745</v>
      </c>
      <c r="G20" s="54">
        <f t="shared" si="5"/>
        <v>0.6067799419451773</v>
      </c>
      <c r="H20" s="3">
        <f t="shared" si="6"/>
        <v>50.44632431790672</v>
      </c>
      <c r="I20" s="54">
        <f t="shared" si="7"/>
        <v>0.7027556864432725</v>
      </c>
      <c r="J20" s="3">
        <f t="shared" si="8"/>
        <v>47.111271905111295</v>
      </c>
      <c r="K20" s="54">
        <f t="shared" si="9"/>
        <v>0.8057749554866446</v>
      </c>
    </row>
    <row r="21" spans="1:11" ht="14.25" thickBot="1" thickTop="1">
      <c r="A21" s="2">
        <v>0.35</v>
      </c>
      <c r="B21" s="4">
        <f t="shared" si="0"/>
        <v>64.89719181777555</v>
      </c>
      <c r="C21" s="53">
        <f t="shared" si="1"/>
        <v>0.2931488517107781</v>
      </c>
      <c r="D21" s="4">
        <f t="shared" si="2"/>
        <v>59.661478250534394</v>
      </c>
      <c r="E21" s="53">
        <f t="shared" si="3"/>
        <v>0.3468582169431709</v>
      </c>
      <c r="F21" s="4">
        <f t="shared" si="4"/>
        <v>55.207500343828116</v>
      </c>
      <c r="G21" s="53">
        <f t="shared" si="5"/>
        <v>0.4050828335359217</v>
      </c>
      <c r="H21" s="4">
        <f t="shared" si="6"/>
        <v>51.372341061597524</v>
      </c>
      <c r="I21" s="53">
        <f t="shared" si="7"/>
        <v>0.4678227014890303</v>
      </c>
      <c r="J21" s="4">
        <f t="shared" si="8"/>
        <v>48.03541295029434</v>
      </c>
      <c r="K21" s="53">
        <f t="shared" si="9"/>
        <v>0.5350778208024968</v>
      </c>
    </row>
    <row r="22" spans="1:11" ht="14.25" thickBot="1" thickTop="1">
      <c r="A22" s="3">
        <v>0.375</v>
      </c>
      <c r="B22" s="3">
        <f t="shared" si="0"/>
        <v>65.67895105551935</v>
      </c>
      <c r="C22" s="54">
        <f t="shared" si="1"/>
        <v>0.2027082730191671</v>
      </c>
      <c r="D22" s="3">
        <f t="shared" si="2"/>
        <v>60.48884917287543</v>
      </c>
      <c r="E22" s="54">
        <f t="shared" si="3"/>
        <v>0.23898643236841152</v>
      </c>
      <c r="F22" s="3">
        <f t="shared" si="4"/>
        <v>56.05894250762007</v>
      </c>
      <c r="G22" s="54">
        <f t="shared" si="5"/>
        <v>0.2782493048187249</v>
      </c>
      <c r="H22" s="3">
        <f t="shared" si="6"/>
        <v>52.233609137386104</v>
      </c>
      <c r="I22" s="54">
        <f t="shared" si="7"/>
        <v>0.32049689037010703</v>
      </c>
      <c r="J22" s="3">
        <f t="shared" si="8"/>
        <v>48.8969908823945</v>
      </c>
      <c r="K22" s="54">
        <f t="shared" si="9"/>
        <v>0.36572918902255824</v>
      </c>
    </row>
    <row r="23" spans="1:11" ht="14.25" thickBot="1" thickTop="1">
      <c r="A23" s="2">
        <v>0.4</v>
      </c>
      <c r="B23" s="4">
        <f t="shared" si="0"/>
        <v>66.40263096412087</v>
      </c>
      <c r="C23" s="53">
        <f t="shared" si="1"/>
        <v>0.1436182722660316</v>
      </c>
      <c r="D23" s="4">
        <f t="shared" si="2"/>
        <v>61.25741132772068</v>
      </c>
      <c r="E23" s="53">
        <f t="shared" si="3"/>
        <v>0.16875746457054114</v>
      </c>
      <c r="F23" s="4">
        <f t="shared" si="4"/>
        <v>56.85220791499739</v>
      </c>
      <c r="G23" s="53">
        <f t="shared" si="5"/>
        <v>0.1959230805478974</v>
      </c>
      <c r="H23" s="4">
        <f t="shared" si="6"/>
        <v>53.03808108928416</v>
      </c>
      <c r="I23" s="53">
        <f t="shared" si="7"/>
        <v>0.22511512019810034</v>
      </c>
      <c r="J23" s="4">
        <f t="shared" si="8"/>
        <v>49.703546891172444</v>
      </c>
      <c r="K23" s="53">
        <f t="shared" si="9"/>
        <v>0.25633358352115015</v>
      </c>
    </row>
    <row r="24" spans="1:11" ht="14.25" thickBot="1" thickTop="1">
      <c r="A24" s="3">
        <v>0.45</v>
      </c>
      <c r="B24" s="3">
        <f t="shared" si="0"/>
        <v>67.70353111623136</v>
      </c>
      <c r="C24" s="54">
        <f t="shared" si="1"/>
        <v>0.07666462565702674</v>
      </c>
      <c r="D24" s="3">
        <f t="shared" si="2"/>
        <v>62.645463000008704</v>
      </c>
      <c r="E24" s="54">
        <f t="shared" si="3"/>
        <v>0.08954439633137612</v>
      </c>
      <c r="F24" s="3">
        <f t="shared" si="4"/>
        <v>58.290624426243305</v>
      </c>
      <c r="G24" s="54">
        <f t="shared" si="5"/>
        <v>0.1034237413842449</v>
      </c>
      <c r="H24" s="3">
        <f t="shared" si="6"/>
        <v>54.50189133433675</v>
      </c>
      <c r="I24" s="54">
        <f t="shared" si="7"/>
        <v>0.1183026608156332</v>
      </c>
      <c r="J24" s="3">
        <f t="shared" si="8"/>
        <v>51.1756146535653</v>
      </c>
      <c r="K24" s="54">
        <f t="shared" si="9"/>
        <v>0.13418115462554078</v>
      </c>
    </row>
    <row r="25" spans="1:11" ht="14.25" thickBot="1" thickTop="1">
      <c r="A25" s="2">
        <v>0.5</v>
      </c>
      <c r="B25" s="4">
        <f t="shared" si="0"/>
        <v>68.84452465299417</v>
      </c>
      <c r="C25" s="53">
        <f t="shared" si="1"/>
        <v>0.043781576493549475</v>
      </c>
      <c r="D25" s="4">
        <f t="shared" si="2"/>
        <v>63.86979044864147</v>
      </c>
      <c r="E25" s="53">
        <f t="shared" si="3"/>
        <v>0.050867363032686</v>
      </c>
      <c r="F25" s="4">
        <f t="shared" si="4"/>
        <v>59.56555824571855</v>
      </c>
      <c r="G25" s="53">
        <f t="shared" si="5"/>
        <v>0.05848436437911726</v>
      </c>
      <c r="H25" s="4">
        <f t="shared" si="6"/>
        <v>55.804829686444954</v>
      </c>
      <c r="I25" s="53">
        <f t="shared" si="7"/>
        <v>0.06663258053284327</v>
      </c>
      <c r="J25" s="4">
        <f t="shared" si="8"/>
        <v>52.4907743812053</v>
      </c>
      <c r="K25" s="53">
        <f t="shared" si="9"/>
        <v>0.075312011493864</v>
      </c>
    </row>
    <row r="26" spans="1:11" ht="14.25" thickBot="1" thickTop="1">
      <c r="A26" s="3">
        <v>0.55</v>
      </c>
      <c r="B26" s="3">
        <f t="shared" si="0"/>
        <v>69.8573834702723</v>
      </c>
      <c r="C26" s="54">
        <f t="shared" si="1"/>
        <v>0.026402323690922345</v>
      </c>
      <c r="D26" s="3">
        <f t="shared" si="2"/>
        <v>64.96206679901884</v>
      </c>
      <c r="E26" s="54">
        <f t="shared" si="3"/>
        <v>0.030531427738456636</v>
      </c>
      <c r="F26" s="3">
        <f t="shared" si="4"/>
        <v>60.70790757803761</v>
      </c>
      <c r="G26" s="54">
        <f t="shared" si="5"/>
        <v>0.03496038869596734</v>
      </c>
      <c r="H26" s="3">
        <f t="shared" si="6"/>
        <v>56.97668558487432</v>
      </c>
      <c r="I26" s="54">
        <f t="shared" si="7"/>
        <v>0.039689206563454496</v>
      </c>
      <c r="J26" s="3">
        <f t="shared" si="8"/>
        <v>53.67756184179314</v>
      </c>
      <c r="K26" s="54">
        <f t="shared" si="9"/>
        <v>0.044717881340918066</v>
      </c>
    </row>
    <row r="27" spans="1:11" ht="14.25" thickBot="1" thickTop="1">
      <c r="A27" s="2">
        <v>0.6</v>
      </c>
      <c r="B27" s="4">
        <f t="shared" si="0"/>
        <v>70.76548750858628</v>
      </c>
      <c r="C27" s="53">
        <f t="shared" si="1"/>
        <v>0.016652558610297963</v>
      </c>
      <c r="D27" s="4">
        <f t="shared" si="2"/>
        <v>65.94575734168332</v>
      </c>
      <c r="E27" s="53">
        <f t="shared" si="3"/>
        <v>0.019175657155904576</v>
      </c>
      <c r="F27" s="4">
        <f t="shared" si="4"/>
        <v>61.74069230630086</v>
      </c>
      <c r="G27" s="53">
        <f t="shared" si="5"/>
        <v>0.02187665846565685</v>
      </c>
      <c r="H27" s="4">
        <f t="shared" si="6"/>
        <v>58.039757410883134</v>
      </c>
      <c r="I27" s="53">
        <f t="shared" si="7"/>
        <v>0.0247555625395548</v>
      </c>
      <c r="J27" s="4">
        <f t="shared" si="8"/>
        <v>54.757422103703064</v>
      </c>
      <c r="K27" s="53">
        <f t="shared" si="9"/>
        <v>0.027812369377598414</v>
      </c>
    </row>
    <row r="28" spans="1:11" ht="14.25" thickBot="1" thickTop="1">
      <c r="A28" s="3">
        <v>0.65</v>
      </c>
      <c r="B28" s="3">
        <f t="shared" si="0"/>
        <v>71.58651425391643</v>
      </c>
      <c r="C28" s="54">
        <f t="shared" si="1"/>
        <v>0.010905636388742253</v>
      </c>
      <c r="D28" s="3">
        <f t="shared" si="2"/>
        <v>66.83871225878735</v>
      </c>
      <c r="E28" s="54">
        <f t="shared" si="3"/>
        <v>0.012509999644669716</v>
      </c>
      <c r="F28" s="3">
        <f t="shared" si="4"/>
        <v>62.68151288886312</v>
      </c>
      <c r="G28" s="54">
        <f t="shared" si="5"/>
        <v>0.014224417971617135</v>
      </c>
      <c r="H28" s="3">
        <f t="shared" si="6"/>
        <v>59.01116709134401</v>
      </c>
      <c r="I28" s="54">
        <f t="shared" si="7"/>
        <v>0.016048891369584505</v>
      </c>
      <c r="J28" s="3">
        <f t="shared" si="8"/>
        <v>55.74688190885725</v>
      </c>
      <c r="K28" s="54">
        <f t="shared" si="9"/>
        <v>0.017983419838571827</v>
      </c>
    </row>
    <row r="29" spans="1:11" ht="14.25" thickBot="1" thickTop="1">
      <c r="A29" s="2">
        <v>0.7</v>
      </c>
      <c r="B29" s="4">
        <f t="shared" si="0"/>
        <v>72.33413512535071</v>
      </c>
      <c r="C29" s="53">
        <f t="shared" si="1"/>
        <v>0.007374005246885673</v>
      </c>
      <c r="D29" s="4">
        <f t="shared" si="2"/>
        <v>67.65481284932774</v>
      </c>
      <c r="E29" s="53">
        <f t="shared" si="3"/>
        <v>0.008429321811864938</v>
      </c>
      <c r="F29" s="4">
        <f t="shared" si="4"/>
        <v>63.544119945409655</v>
      </c>
      <c r="G29" s="53">
        <f t="shared" si="5"/>
        <v>0.009555189179349796</v>
      </c>
      <c r="H29" s="4">
        <f t="shared" si="6"/>
        <v>59.904343980568754</v>
      </c>
      <c r="I29" s="53">
        <f t="shared" si="7"/>
        <v>0.010751607349340248</v>
      </c>
      <c r="J29" s="4">
        <f t="shared" si="8"/>
        <v>56.65894732031393</v>
      </c>
      <c r="K29" s="53">
        <f t="shared" si="9"/>
        <v>0.012018576321836285</v>
      </c>
    </row>
    <row r="30" spans="1:11" ht="14.25" thickBot="1" thickTop="1">
      <c r="A30" s="3">
        <v>0.75</v>
      </c>
      <c r="B30" s="3">
        <f t="shared" si="0"/>
        <v>73.01912766970037</v>
      </c>
      <c r="C30" s="54">
        <f t="shared" si="1"/>
        <v>0.005125079789078219</v>
      </c>
      <c r="D30" s="3">
        <f t="shared" si="2"/>
        <v>68.40505737054653</v>
      </c>
      <c r="E30" s="54">
        <f t="shared" si="3"/>
        <v>0.005839793477538912</v>
      </c>
      <c r="F30" s="3">
        <f t="shared" si="4"/>
        <v>64.33945461575624</v>
      </c>
      <c r="G30" s="54">
        <f t="shared" si="5"/>
        <v>0.006601143308203807</v>
      </c>
      <c r="H30" s="3">
        <f t="shared" si="6"/>
        <v>60.730012346634815</v>
      </c>
      <c r="I30" s="54">
        <f t="shared" si="7"/>
        <v>0.007409129281072903</v>
      </c>
      <c r="J30" s="3">
        <f t="shared" si="8"/>
        <v>57.50403689129238</v>
      </c>
      <c r="K30" s="54">
        <f t="shared" si="9"/>
        <v>0.008263751396146202</v>
      </c>
    </row>
    <row r="31" spans="1:11" ht="14.25" thickBot="1" thickTop="1">
      <c r="A31" s="2">
        <v>0.8</v>
      </c>
      <c r="B31" s="4">
        <f t="shared" si="0"/>
        <v>73.65012885321487</v>
      </c>
      <c r="C31" s="53">
        <f t="shared" si="1"/>
        <v>0.003648238915776546</v>
      </c>
      <c r="D31" s="4">
        <f t="shared" si="2"/>
        <v>69.09830056250526</v>
      </c>
      <c r="E31" s="53">
        <f t="shared" si="3"/>
        <v>0.004144723477437657</v>
      </c>
      <c r="F31" s="4">
        <f t="shared" si="4"/>
        <v>65.07636030899586</v>
      </c>
      <c r="G31" s="53">
        <f t="shared" si="5"/>
        <v>0.004672870908986997</v>
      </c>
      <c r="H31" s="4">
        <f t="shared" si="6"/>
        <v>61.496869457246525</v>
      </c>
      <c r="I31" s="53">
        <f t="shared" si="7"/>
        <v>0.00523268121042457</v>
      </c>
      <c r="J31" s="4">
        <f t="shared" si="8"/>
        <v>58.290624426243305</v>
      </c>
      <c r="K31" s="53">
        <f t="shared" si="9"/>
        <v>0.005824154381750369</v>
      </c>
    </row>
    <row r="32" spans="1:11" ht="14.25" thickBot="1" thickTop="1">
      <c r="A32" s="3">
        <v>0.85</v>
      </c>
      <c r="B32" s="3">
        <f t="shared" si="0"/>
        <v>74.23415962635468</v>
      </c>
      <c r="C32" s="54">
        <f t="shared" si="1"/>
        <v>0.0026520274024449146</v>
      </c>
      <c r="D32" s="3">
        <f t="shared" si="2"/>
        <v>69.74177126207022</v>
      </c>
      <c r="E32" s="54">
        <f t="shared" si="3"/>
        <v>0.003004689876371307</v>
      </c>
      <c r="F32" s="3">
        <f t="shared" si="4"/>
        <v>65.76208296480655</v>
      </c>
      <c r="G32" s="54">
        <f t="shared" si="5"/>
        <v>0.003379360150971194</v>
      </c>
      <c r="H32" s="3">
        <f t="shared" si="6"/>
        <v>62.21206383139417</v>
      </c>
      <c r="I32" s="54">
        <f t="shared" si="7"/>
        <v>0.003776038226244577</v>
      </c>
      <c r="J32" s="3">
        <f t="shared" si="8"/>
        <v>59.02569362698801</v>
      </c>
      <c r="K32" s="54">
        <f t="shared" si="9"/>
        <v>0.004194724102191456</v>
      </c>
    </row>
    <row r="33" spans="1:11" ht="14.25" thickBot="1" thickTop="1">
      <c r="A33" s="2">
        <v>0.9</v>
      </c>
      <c r="B33" s="4">
        <f t="shared" si="0"/>
        <v>74.77699907520505</v>
      </c>
      <c r="C33" s="53">
        <f t="shared" si="1"/>
        <v>0.001963955381575501</v>
      </c>
      <c r="D33" s="4">
        <f t="shared" si="2"/>
        <v>70.34144334862088</v>
      </c>
      <c r="E33" s="53">
        <f t="shared" si="3"/>
        <v>0.002219448798436357</v>
      </c>
      <c r="F33" s="4">
        <f t="shared" si="4"/>
        <v>66.40263096412087</v>
      </c>
      <c r="G33" s="53">
        <f t="shared" si="5"/>
        <v>0.0024905605649615807</v>
      </c>
      <c r="H33" s="4">
        <f t="shared" si="6"/>
        <v>62.88154043173811</v>
      </c>
      <c r="I33" s="53">
        <f t="shared" si="7"/>
        <v>0.00277729068115117</v>
      </c>
      <c r="J33" s="4">
        <f t="shared" si="8"/>
        <v>59.71506713859526</v>
      </c>
      <c r="K33" s="53">
        <f t="shared" si="9"/>
        <v>0.0030796391470051254</v>
      </c>
    </row>
    <row r="34" spans="1:11" ht="14.25" thickBot="1" thickTop="1">
      <c r="A34" s="3">
        <v>0.95</v>
      </c>
      <c r="B34" s="3">
        <f t="shared" si="0"/>
        <v>75.28345693323656</v>
      </c>
      <c r="C34" s="54">
        <f t="shared" si="1"/>
        <v>0.0014786421968665051</v>
      </c>
      <c r="D34" s="3">
        <f t="shared" si="2"/>
        <v>70.90230711489133</v>
      </c>
      <c r="E34" s="54">
        <f t="shared" si="3"/>
        <v>0.0016670225246225151</v>
      </c>
      <c r="F34" s="3">
        <f t="shared" si="4"/>
        <v>67.00303938982347</v>
      </c>
      <c r="G34" s="54">
        <f t="shared" si="5"/>
        <v>0.0018666942724987006</v>
      </c>
      <c r="H34" s="3">
        <f t="shared" si="6"/>
        <v>63.5102948916873</v>
      </c>
      <c r="I34" s="54">
        <f t="shared" si="7"/>
        <v>0.002077657440495061</v>
      </c>
      <c r="J34" s="3">
        <f t="shared" si="8"/>
        <v>60.36364950633351</v>
      </c>
      <c r="K34" s="54">
        <f t="shared" si="9"/>
        <v>0.0022999120286115956</v>
      </c>
    </row>
    <row r="35" spans="1:11" ht="14.25" thickBot="1" thickTop="1">
      <c r="A35" s="2">
        <v>1</v>
      </c>
      <c r="B35" s="4">
        <f t="shared" si="0"/>
        <v>75.75757575757575</v>
      </c>
      <c r="C35" s="53">
        <f t="shared" si="1"/>
        <v>0.0011298689944218199</v>
      </c>
      <c r="D35" s="4">
        <f t="shared" si="2"/>
        <v>71.42857142857143</v>
      </c>
      <c r="E35" s="53">
        <f t="shared" si="3"/>
        <v>0.001270972927609485</v>
      </c>
      <c r="F35" s="4">
        <f t="shared" si="4"/>
        <v>67.56756756756756</v>
      </c>
      <c r="G35" s="53">
        <f t="shared" si="5"/>
        <v>0.001420377092161131</v>
      </c>
      <c r="H35" s="4">
        <f t="shared" si="6"/>
        <v>64.1025641025641</v>
      </c>
      <c r="I35" s="53">
        <f t="shared" si="7"/>
        <v>0.0015780814880767564</v>
      </c>
      <c r="J35" s="4">
        <f t="shared" si="8"/>
        <v>60.975609756097555</v>
      </c>
      <c r="K35" s="53">
        <f t="shared" si="9"/>
        <v>0.001744086115356363</v>
      </c>
    </row>
    <row r="36" spans="1:11" ht="14.25" thickBot="1" thickTop="1">
      <c r="A36" s="3">
        <v>1.1</v>
      </c>
      <c r="B36" s="3">
        <f t="shared" si="0"/>
        <v>76.62200968179145</v>
      </c>
      <c r="C36" s="54">
        <f t="shared" si="1"/>
        <v>0.0006858193359269015</v>
      </c>
      <c r="D36" s="3">
        <f t="shared" si="2"/>
        <v>72.39111284382334</v>
      </c>
      <c r="E36" s="54">
        <f t="shared" si="3"/>
        <v>0.000768327357012789</v>
      </c>
      <c r="F36" s="3">
        <f t="shared" si="4"/>
        <v>68.60300746070921</v>
      </c>
      <c r="G36" s="54">
        <f t="shared" si="5"/>
        <v>0.0008555206423170581</v>
      </c>
      <c r="H36" s="3">
        <f t="shared" si="6"/>
        <v>65.1916384822883</v>
      </c>
      <c r="I36" s="54">
        <f t="shared" si="7"/>
        <v>0.0009473991918397084</v>
      </c>
      <c r="J36" s="3">
        <f t="shared" si="8"/>
        <v>62.10346714529302</v>
      </c>
      <c r="K36" s="54">
        <f t="shared" si="9"/>
        <v>0.0010439630055807411</v>
      </c>
    </row>
    <row r="37" spans="1:11" ht="14.25" thickBot="1" thickTop="1">
      <c r="A37" s="2">
        <v>1.2</v>
      </c>
      <c r="B37" s="4">
        <f>87/(1+$C$3/(A37/4)^0.5)</f>
        <v>67.33127550848428</v>
      </c>
      <c r="C37" s="53">
        <f t="shared" si="1"/>
        <v>0.0005748311770943192</v>
      </c>
      <c r="D37" s="4">
        <f t="shared" si="2"/>
        <v>73.25211096114107</v>
      </c>
      <c r="E37" s="53">
        <f t="shared" si="3"/>
        <v>0.0004856615361111761</v>
      </c>
      <c r="F37" s="4">
        <f t="shared" si="4"/>
        <v>69.53242004899346</v>
      </c>
      <c r="G37" s="53">
        <f t="shared" si="5"/>
        <v>0.0005390130849694382</v>
      </c>
      <c r="H37" s="4">
        <f t="shared" si="6"/>
        <v>66.17224002642305</v>
      </c>
      <c r="I37" s="53">
        <f t="shared" si="7"/>
        <v>0.0005951443645174766</v>
      </c>
      <c r="J37" s="4">
        <f t="shared" si="8"/>
        <v>63.12185303560062</v>
      </c>
      <c r="K37" s="53">
        <f t="shared" si="9"/>
        <v>0.0006540553747552908</v>
      </c>
    </row>
    <row r="38" ht="13.5" thickTop="1"/>
  </sheetData>
  <mergeCells count="3">
    <mergeCell ref="A3:A4"/>
    <mergeCell ref="A1:K1"/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L22" sqref="L22"/>
    </sheetView>
  </sheetViews>
  <sheetFormatPr defaultColWidth="9.140625" defaultRowHeight="12.75"/>
  <cols>
    <col min="2" max="2" width="14.28125" style="1" customWidth="1"/>
    <col min="3" max="3" width="16.8515625" style="0" customWidth="1"/>
    <col min="4" max="4" width="13.8515625" style="0" customWidth="1"/>
    <col min="5" max="5" width="17.00390625" style="0" customWidth="1"/>
    <col min="6" max="6" width="14.421875" style="0" customWidth="1"/>
    <col min="7" max="7" width="16.28125" style="0" customWidth="1"/>
    <col min="8" max="8" width="13.57421875" style="0" customWidth="1"/>
    <col min="9" max="9" width="16.140625" style="0" customWidth="1"/>
    <col min="10" max="10" width="14.421875" style="0" customWidth="1"/>
    <col min="11" max="11" width="16.28125" style="0" customWidth="1"/>
  </cols>
  <sheetData>
    <row r="1" spans="1:11" ht="21" customHeight="1" thickTop="1">
      <c r="A1" s="42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30.75" customHeight="1" thickBot="1">
      <c r="A2" s="45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9.5" thickBot="1" thickTop="1">
      <c r="A3" s="41" t="s">
        <v>0</v>
      </c>
      <c r="B3" s="14" t="s">
        <v>8</v>
      </c>
      <c r="C3" s="8">
        <v>120</v>
      </c>
      <c r="D3" s="14" t="s">
        <v>8</v>
      </c>
      <c r="E3" s="8">
        <v>100</v>
      </c>
      <c r="F3" s="14" t="s">
        <v>8</v>
      </c>
      <c r="G3" s="8">
        <v>90</v>
      </c>
      <c r="H3" s="14" t="s">
        <v>8</v>
      </c>
      <c r="I3" s="38">
        <v>80</v>
      </c>
      <c r="J3" s="14" t="s">
        <v>8</v>
      </c>
      <c r="K3" s="8">
        <v>70</v>
      </c>
    </row>
    <row r="4" spans="1:11" ht="20.25" thickBot="1" thickTop="1">
      <c r="A4" s="41"/>
      <c r="B4" s="6" t="s">
        <v>1</v>
      </c>
      <c r="C4" s="5" t="s">
        <v>2</v>
      </c>
      <c r="D4" s="6" t="s">
        <v>1</v>
      </c>
      <c r="E4" s="5" t="s">
        <v>2</v>
      </c>
      <c r="F4" s="6" t="s">
        <v>1</v>
      </c>
      <c r="G4" s="5" t="s">
        <v>2</v>
      </c>
      <c r="H4" s="6" t="s">
        <v>1</v>
      </c>
      <c r="I4" s="5" t="s">
        <v>2</v>
      </c>
      <c r="J4" s="6" t="s">
        <v>1</v>
      </c>
      <c r="K4" s="5" t="s">
        <v>2</v>
      </c>
    </row>
    <row r="5" spans="1:11" ht="14.25" thickBot="1" thickTop="1">
      <c r="A5" s="4">
        <v>0.04</v>
      </c>
      <c r="B5" s="39">
        <f>$C$3*(A5/4)^(1/6)</f>
        <v>55.69906600335336</v>
      </c>
      <c r="C5" s="53">
        <f>16*4/(B5^2*PI()^2*A5^5)</f>
        <v>20411.947682409053</v>
      </c>
      <c r="D5" s="39">
        <f>$E$3*(A5/4)^(1/6)</f>
        <v>46.4158883361278</v>
      </c>
      <c r="E5" s="53">
        <f>16*4/(D5^2*PI()^2*A5^5)</f>
        <v>29393.204662669035</v>
      </c>
      <c r="F5" s="39">
        <f>$G$3*(A5/4)^(1/6)</f>
        <v>41.77429950251502</v>
      </c>
      <c r="G5" s="53">
        <f>16*4/(F5^2*PI()^2*A5^5)</f>
        <v>36287.90699094942</v>
      </c>
      <c r="H5" s="39">
        <f>$I$3*(A5/4)^(1/6)</f>
        <v>37.132710668902234</v>
      </c>
      <c r="I5" s="53">
        <f>16*4/(H5^2*PI()^2*A5^5)</f>
        <v>45926.882285420375</v>
      </c>
      <c r="J5" s="39">
        <f>$K$3*(A5/4)^(1/6)</f>
        <v>32.491121835289455</v>
      </c>
      <c r="K5" s="53">
        <f>16*4/(J5^2*PI()^2*A5^5)</f>
        <v>59986.1319646307</v>
      </c>
    </row>
    <row r="6" spans="1:11" ht="14.25" thickBot="1" thickTop="1">
      <c r="A6" s="3">
        <v>0.05</v>
      </c>
      <c r="B6" s="40">
        <f aca="true" t="shared" si="0" ref="B6:B37">$C$3*(A6/4)^(1/6)</f>
        <v>57.809549039939775</v>
      </c>
      <c r="C6" s="54">
        <f aca="true" t="shared" si="1" ref="C6:C37">16*4/(B6^2*PI()^2*A6^5)</f>
        <v>6209.134161753413</v>
      </c>
      <c r="D6" s="40">
        <f aca="true" t="shared" si="2" ref="D6:D37">$E$3*(A6/4)^(1/6)</f>
        <v>48.17462419994981</v>
      </c>
      <c r="E6" s="54">
        <f aca="true" t="shared" si="3" ref="E6:E37">16*4/(D6^2*PI()^2*A6^5)</f>
        <v>8941.153192924912</v>
      </c>
      <c r="F6" s="40">
        <f aca="true" t="shared" si="4" ref="F6:F37">$G$3*(A6/4)^(1/6)</f>
        <v>43.35716177995483</v>
      </c>
      <c r="G6" s="54">
        <f aca="true" t="shared" si="5" ref="G6:G37">16*4/(F6^2*PI()^2*A6^5)</f>
        <v>11038.460732006066</v>
      </c>
      <c r="H6" s="40">
        <f aca="true" t="shared" si="6" ref="H6:H37">$I$3*(A6/4)^(1/6)</f>
        <v>38.53969935995985</v>
      </c>
      <c r="I6" s="54">
        <f aca="true" t="shared" si="7" ref="I6:I37">16*4/(H6^2*PI()^2*A6^5)</f>
        <v>13970.551863945178</v>
      </c>
      <c r="J6" s="40">
        <f aca="true" t="shared" si="8" ref="J6:J37">$K$3*(A6/4)^(1/6)</f>
        <v>33.722236939964866</v>
      </c>
      <c r="K6" s="54">
        <f aca="true" t="shared" si="9" ref="K6:K37">16*4/(J6^2*PI()^2*A6^5)</f>
        <v>18247.25141413248</v>
      </c>
    </row>
    <row r="7" spans="1:11" ht="14.25" thickBot="1" thickTop="1">
      <c r="A7" s="2">
        <v>0.06</v>
      </c>
      <c r="B7" s="39">
        <f t="shared" si="0"/>
        <v>59.59316560676968</v>
      </c>
      <c r="C7" s="53">
        <f t="shared" si="1"/>
        <v>2348.1782706267563</v>
      </c>
      <c r="D7" s="39">
        <f t="shared" si="2"/>
        <v>49.66097133897473</v>
      </c>
      <c r="E7" s="53">
        <f t="shared" si="3"/>
        <v>3381.376709702529</v>
      </c>
      <c r="F7" s="39">
        <f t="shared" si="4"/>
        <v>44.69487420507726</v>
      </c>
      <c r="G7" s="53">
        <f t="shared" si="5"/>
        <v>4174.539147780899</v>
      </c>
      <c r="H7" s="39">
        <f t="shared" si="6"/>
        <v>39.72877707117979</v>
      </c>
      <c r="I7" s="53">
        <f t="shared" si="7"/>
        <v>5283.4011089102</v>
      </c>
      <c r="J7" s="39">
        <f t="shared" si="8"/>
        <v>34.762679937282314</v>
      </c>
      <c r="K7" s="53">
        <f t="shared" si="9"/>
        <v>6900.768795311283</v>
      </c>
    </row>
    <row r="8" spans="1:11" ht="14.25" thickBot="1" thickTop="1">
      <c r="A8" s="3">
        <v>0.07</v>
      </c>
      <c r="B8" s="40">
        <f t="shared" si="0"/>
        <v>61.14405738363129</v>
      </c>
      <c r="C8" s="54">
        <f t="shared" si="1"/>
        <v>1032.0043317293832</v>
      </c>
      <c r="D8" s="40">
        <f t="shared" si="2"/>
        <v>50.95338115302608</v>
      </c>
      <c r="E8" s="54">
        <f t="shared" si="3"/>
        <v>1486.0862376903121</v>
      </c>
      <c r="F8" s="40">
        <f t="shared" si="4"/>
        <v>45.85804303772347</v>
      </c>
      <c r="G8" s="54">
        <f t="shared" si="5"/>
        <v>1834.6743675189036</v>
      </c>
      <c r="H8" s="40">
        <f t="shared" si="6"/>
        <v>40.762704922420866</v>
      </c>
      <c r="I8" s="54">
        <f t="shared" si="7"/>
        <v>2322.009746391112</v>
      </c>
      <c r="J8" s="40">
        <f t="shared" si="8"/>
        <v>35.667366807118256</v>
      </c>
      <c r="K8" s="54">
        <f t="shared" si="9"/>
        <v>3032.8290565108405</v>
      </c>
    </row>
    <row r="9" spans="1:11" ht="14.25" thickBot="1" thickTop="1">
      <c r="A9" s="2">
        <v>0.08</v>
      </c>
      <c r="B9" s="39">
        <f t="shared" si="0"/>
        <v>62.52008771504296</v>
      </c>
      <c r="C9" s="53">
        <f t="shared" si="1"/>
        <v>506.2804253715</v>
      </c>
      <c r="D9" s="39">
        <f t="shared" si="2"/>
        <v>52.100073095869135</v>
      </c>
      <c r="E9" s="53">
        <f t="shared" si="3"/>
        <v>729.0438125349598</v>
      </c>
      <c r="F9" s="39">
        <f t="shared" si="4"/>
        <v>46.89006578628222</v>
      </c>
      <c r="G9" s="53">
        <f t="shared" si="5"/>
        <v>900.0540895493331</v>
      </c>
      <c r="H9" s="39">
        <f t="shared" si="6"/>
        <v>41.68005847669531</v>
      </c>
      <c r="I9" s="53">
        <f t="shared" si="7"/>
        <v>1139.1309570858748</v>
      </c>
      <c r="J9" s="39">
        <f t="shared" si="8"/>
        <v>36.470051167108394</v>
      </c>
      <c r="K9" s="53">
        <f t="shared" si="9"/>
        <v>1487.844515377469</v>
      </c>
    </row>
    <row r="10" spans="1:11" ht="14.25" thickBot="1" thickTop="1">
      <c r="A10" s="3">
        <v>0.09</v>
      </c>
      <c r="B10" s="40">
        <f t="shared" si="0"/>
        <v>63.75951415095667</v>
      </c>
      <c r="C10" s="54">
        <f t="shared" si="1"/>
        <v>270.13302583543043</v>
      </c>
      <c r="D10" s="40">
        <f t="shared" si="2"/>
        <v>53.132928459130554</v>
      </c>
      <c r="E10" s="54">
        <f t="shared" si="3"/>
        <v>388.99155720301985</v>
      </c>
      <c r="F10" s="40">
        <f t="shared" si="4"/>
        <v>47.8196356132175</v>
      </c>
      <c r="G10" s="54">
        <f t="shared" si="5"/>
        <v>480.23649037409865</v>
      </c>
      <c r="H10" s="40">
        <f t="shared" si="6"/>
        <v>42.506342767304446</v>
      </c>
      <c r="I10" s="54">
        <f t="shared" si="7"/>
        <v>607.7993081297186</v>
      </c>
      <c r="J10" s="40">
        <f t="shared" si="8"/>
        <v>37.19304992139139</v>
      </c>
      <c r="K10" s="54">
        <f t="shared" si="9"/>
        <v>793.8603208224894</v>
      </c>
    </row>
    <row r="11" spans="1:11" ht="14.25" thickBot="1" thickTop="1">
      <c r="A11" s="2">
        <v>0.1</v>
      </c>
      <c r="B11" s="39">
        <f t="shared" si="0"/>
        <v>64.88902482721194</v>
      </c>
      <c r="C11" s="53">
        <f t="shared" si="1"/>
        <v>154.0060328152977</v>
      </c>
      <c r="D11" s="39">
        <f t="shared" si="2"/>
        <v>54.07418735600995</v>
      </c>
      <c r="E11" s="53">
        <f t="shared" si="3"/>
        <v>221.76868725402866</v>
      </c>
      <c r="F11" s="39">
        <f t="shared" si="4"/>
        <v>48.66676862040896</v>
      </c>
      <c r="G11" s="53">
        <f t="shared" si="5"/>
        <v>273.7885027827514</v>
      </c>
      <c r="H11" s="39">
        <f t="shared" si="6"/>
        <v>43.25934988480796</v>
      </c>
      <c r="I11" s="53">
        <f t="shared" si="7"/>
        <v>346.5135738344198</v>
      </c>
      <c r="J11" s="39">
        <f t="shared" si="8"/>
        <v>37.85193114920696</v>
      </c>
      <c r="K11" s="53">
        <f t="shared" si="9"/>
        <v>452.589157661283</v>
      </c>
    </row>
    <row r="12" spans="1:11" ht="14.25" thickBot="1" thickTop="1">
      <c r="A12" s="3">
        <v>0.125</v>
      </c>
      <c r="B12" s="40">
        <f t="shared" si="0"/>
        <v>67.34772289856238</v>
      </c>
      <c r="C12" s="54">
        <f t="shared" si="1"/>
        <v>46.847274662264134</v>
      </c>
      <c r="D12" s="40">
        <f t="shared" si="2"/>
        <v>56.12310241546865</v>
      </c>
      <c r="E12" s="54">
        <f t="shared" si="3"/>
        <v>67.46007551366036</v>
      </c>
      <c r="F12" s="40">
        <f t="shared" si="4"/>
        <v>50.510792173921786</v>
      </c>
      <c r="G12" s="54">
        <f t="shared" si="5"/>
        <v>83.28404384402513</v>
      </c>
      <c r="H12" s="40">
        <f t="shared" si="6"/>
        <v>44.89848193237492</v>
      </c>
      <c r="I12" s="54">
        <f t="shared" si="7"/>
        <v>105.4063679900943</v>
      </c>
      <c r="J12" s="40">
        <f t="shared" si="8"/>
        <v>39.286171690828056</v>
      </c>
      <c r="K12" s="54">
        <f t="shared" si="9"/>
        <v>137.67362349726602</v>
      </c>
    </row>
    <row r="13" spans="1:11" ht="14.25" thickBot="1" thickTop="1">
      <c r="A13" s="2">
        <v>0.15</v>
      </c>
      <c r="B13" s="39">
        <f t="shared" si="0"/>
        <v>69.42562380412308</v>
      </c>
      <c r="C13" s="53">
        <f t="shared" si="1"/>
        <v>17.71676203706753</v>
      </c>
      <c r="D13" s="39">
        <f t="shared" si="2"/>
        <v>57.85468650343589</v>
      </c>
      <c r="E13" s="53">
        <f t="shared" si="3"/>
        <v>25.51213733337724</v>
      </c>
      <c r="F13" s="39">
        <f t="shared" si="4"/>
        <v>52.069217853092304</v>
      </c>
      <c r="G13" s="53">
        <f t="shared" si="5"/>
        <v>31.496465843675605</v>
      </c>
      <c r="H13" s="39">
        <f t="shared" si="6"/>
        <v>46.283749202748716</v>
      </c>
      <c r="I13" s="53">
        <f t="shared" si="7"/>
        <v>39.86271458340194</v>
      </c>
      <c r="J13" s="39">
        <f t="shared" si="8"/>
        <v>40.49828055240513</v>
      </c>
      <c r="K13" s="53">
        <f t="shared" si="9"/>
        <v>52.065586394647426</v>
      </c>
    </row>
    <row r="14" spans="1:11" ht="14.25" thickBot="1" thickTop="1">
      <c r="A14" s="3">
        <v>0.175</v>
      </c>
      <c r="B14" s="40">
        <f t="shared" si="0"/>
        <v>71.23240194663326</v>
      </c>
      <c r="C14" s="54">
        <f t="shared" si="1"/>
        <v>7.786365879960321</v>
      </c>
      <c r="D14" s="40">
        <f t="shared" si="2"/>
        <v>59.36033495552772</v>
      </c>
      <c r="E14" s="54">
        <f t="shared" si="3"/>
        <v>11.21236686714286</v>
      </c>
      <c r="F14" s="40">
        <f t="shared" si="4"/>
        <v>53.42430145997494</v>
      </c>
      <c r="G14" s="54">
        <f t="shared" si="5"/>
        <v>13.84242823104057</v>
      </c>
      <c r="H14" s="40">
        <f t="shared" si="6"/>
        <v>47.48826796442217</v>
      </c>
      <c r="I14" s="54">
        <f t="shared" si="7"/>
        <v>17.51932322991072</v>
      </c>
      <c r="J14" s="40">
        <f t="shared" si="8"/>
        <v>41.5522344688694</v>
      </c>
      <c r="K14" s="54">
        <f t="shared" si="9"/>
        <v>22.882381361516046</v>
      </c>
    </row>
    <row r="15" spans="1:11" ht="14.25" thickBot="1" thickTop="1">
      <c r="A15" s="2">
        <v>0.2</v>
      </c>
      <c r="B15" s="39">
        <f t="shared" si="0"/>
        <v>72.83546772035007</v>
      </c>
      <c r="C15" s="53">
        <f t="shared" si="1"/>
        <v>3.819833414069572</v>
      </c>
      <c r="D15" s="39">
        <f t="shared" si="2"/>
        <v>60.696223100291725</v>
      </c>
      <c r="E15" s="53">
        <f t="shared" si="3"/>
        <v>5.500560116260184</v>
      </c>
      <c r="F15" s="39">
        <f t="shared" si="4"/>
        <v>54.62660079026255</v>
      </c>
      <c r="G15" s="53">
        <f t="shared" si="5"/>
        <v>6.790814958345906</v>
      </c>
      <c r="H15" s="39">
        <f t="shared" si="6"/>
        <v>48.55697848023338</v>
      </c>
      <c r="I15" s="53">
        <f t="shared" si="7"/>
        <v>8.594625181656536</v>
      </c>
      <c r="J15" s="39">
        <f t="shared" si="8"/>
        <v>42.48735617020421</v>
      </c>
      <c r="K15" s="53">
        <f t="shared" si="9"/>
        <v>11.225632890326906</v>
      </c>
    </row>
    <row r="16" spans="1:11" ht="14.25" thickBot="1" thickTop="1">
      <c r="A16" s="3">
        <v>0.225</v>
      </c>
      <c r="B16" s="40">
        <f t="shared" si="0"/>
        <v>74.27939090510627</v>
      </c>
      <c r="C16" s="54">
        <f t="shared" si="1"/>
        <v>2.0381257236495616</v>
      </c>
      <c r="D16" s="40">
        <f t="shared" si="2"/>
        <v>61.89949242092189</v>
      </c>
      <c r="E16" s="54">
        <f t="shared" si="3"/>
        <v>2.9349010420553685</v>
      </c>
      <c r="F16" s="40">
        <f t="shared" si="4"/>
        <v>55.7095431788297</v>
      </c>
      <c r="G16" s="54">
        <f t="shared" si="5"/>
        <v>3.6233346198214433</v>
      </c>
      <c r="H16" s="40">
        <f t="shared" si="6"/>
        <v>49.51959393673751</v>
      </c>
      <c r="I16" s="54">
        <f t="shared" si="7"/>
        <v>4.585782878211515</v>
      </c>
      <c r="J16" s="40">
        <f t="shared" si="8"/>
        <v>43.32964469464532</v>
      </c>
      <c r="K16" s="54">
        <f t="shared" si="9"/>
        <v>5.989593963378305</v>
      </c>
    </row>
    <row r="17" spans="1:11" ht="14.25" thickBot="1" thickTop="1">
      <c r="A17" s="2">
        <v>0.25</v>
      </c>
      <c r="B17" s="39">
        <f t="shared" si="0"/>
        <v>75.59526299369239</v>
      </c>
      <c r="C17" s="53">
        <f t="shared" si="1"/>
        <v>1.1619595793862698</v>
      </c>
      <c r="D17" s="39">
        <f t="shared" si="2"/>
        <v>62.99605249474366</v>
      </c>
      <c r="E17" s="53">
        <f t="shared" si="3"/>
        <v>1.6732217943162284</v>
      </c>
      <c r="F17" s="39">
        <f t="shared" si="4"/>
        <v>56.69644724526929</v>
      </c>
      <c r="G17" s="53">
        <f t="shared" si="5"/>
        <v>2.0657059189089244</v>
      </c>
      <c r="H17" s="39">
        <f t="shared" si="6"/>
        <v>50.39684199579493</v>
      </c>
      <c r="I17" s="53">
        <f t="shared" si="7"/>
        <v>2.6144090536191067</v>
      </c>
      <c r="J17" s="39">
        <f t="shared" si="8"/>
        <v>44.09723674632056</v>
      </c>
      <c r="K17" s="53">
        <f t="shared" si="9"/>
        <v>3.414738355747405</v>
      </c>
    </row>
    <row r="18" spans="1:11" ht="14.25" thickBot="1" thickTop="1">
      <c r="A18" s="3">
        <v>0.275</v>
      </c>
      <c r="B18" s="40">
        <f t="shared" si="0"/>
        <v>76.80568434904183</v>
      </c>
      <c r="C18" s="54">
        <f t="shared" si="1"/>
        <v>0.6989241278321204</v>
      </c>
      <c r="D18" s="40">
        <f t="shared" si="2"/>
        <v>64.00473695753486</v>
      </c>
      <c r="E18" s="54">
        <f t="shared" si="3"/>
        <v>1.006450744078253</v>
      </c>
      <c r="F18" s="40">
        <f t="shared" si="4"/>
        <v>57.60426326178137</v>
      </c>
      <c r="G18" s="54">
        <f t="shared" si="5"/>
        <v>1.2425317828126585</v>
      </c>
      <c r="H18" s="40">
        <f t="shared" si="6"/>
        <v>51.203789566027886</v>
      </c>
      <c r="I18" s="54">
        <f t="shared" si="7"/>
        <v>1.5725792876222708</v>
      </c>
      <c r="J18" s="40">
        <f t="shared" si="8"/>
        <v>44.8033158702744</v>
      </c>
      <c r="K18" s="54">
        <f t="shared" si="9"/>
        <v>2.053981110363782</v>
      </c>
    </row>
    <row r="19" spans="1:11" ht="14.25" thickBot="1" thickTop="1">
      <c r="A19" s="2">
        <v>0.3</v>
      </c>
      <c r="B19" s="39">
        <f t="shared" si="0"/>
        <v>77.92762790033194</v>
      </c>
      <c r="C19" s="53">
        <f t="shared" si="1"/>
        <v>0.43943135461111354</v>
      </c>
      <c r="D19" s="39">
        <f t="shared" si="2"/>
        <v>64.9396899169433</v>
      </c>
      <c r="E19" s="53">
        <f t="shared" si="3"/>
        <v>0.6327811506400032</v>
      </c>
      <c r="F19" s="39">
        <f t="shared" si="4"/>
        <v>58.445720925248956</v>
      </c>
      <c r="G19" s="53">
        <f t="shared" si="5"/>
        <v>0.7812112970864239</v>
      </c>
      <c r="H19" s="39">
        <f t="shared" si="6"/>
        <v>51.95175193355463</v>
      </c>
      <c r="I19" s="53">
        <f t="shared" si="7"/>
        <v>0.9887205478750051</v>
      </c>
      <c r="J19" s="39">
        <f t="shared" si="8"/>
        <v>45.4577829418603</v>
      </c>
      <c r="K19" s="53">
        <f t="shared" si="9"/>
        <v>1.2913901033469455</v>
      </c>
    </row>
    <row r="20" spans="1:11" ht="14.25" thickBot="1" thickTop="1">
      <c r="A20" s="3">
        <v>0.325</v>
      </c>
      <c r="B20" s="40">
        <f t="shared" si="0"/>
        <v>78.97418286031518</v>
      </c>
      <c r="C20" s="54">
        <f t="shared" si="1"/>
        <v>0.28674320934018116</v>
      </c>
      <c r="D20" s="40">
        <f t="shared" si="2"/>
        <v>65.81181905026266</v>
      </c>
      <c r="E20" s="54">
        <f t="shared" si="3"/>
        <v>0.4129102214498607</v>
      </c>
      <c r="F20" s="40">
        <f t="shared" si="4"/>
        <v>59.230637145236386</v>
      </c>
      <c r="G20" s="54">
        <f t="shared" si="5"/>
        <v>0.5097657054936553</v>
      </c>
      <c r="H20" s="40">
        <f t="shared" si="6"/>
        <v>52.64945524021012</v>
      </c>
      <c r="I20" s="54">
        <f t="shared" si="7"/>
        <v>0.6451722210154075</v>
      </c>
      <c r="J20" s="40">
        <f t="shared" si="8"/>
        <v>46.06827333518386</v>
      </c>
      <c r="K20" s="54">
        <f t="shared" si="9"/>
        <v>0.8426739213262463</v>
      </c>
    </row>
    <row r="21" spans="1:11" ht="14.25" thickBot="1" thickTop="1">
      <c r="A21" s="2">
        <v>0.35</v>
      </c>
      <c r="B21" s="39">
        <f t="shared" si="0"/>
        <v>79.95566779501455</v>
      </c>
      <c r="C21" s="53">
        <f t="shared" si="1"/>
        <v>0.193126334200911</v>
      </c>
      <c r="D21" s="39">
        <f t="shared" si="2"/>
        <v>66.62972316251212</v>
      </c>
      <c r="E21" s="53">
        <f t="shared" si="3"/>
        <v>0.2781019212493118</v>
      </c>
      <c r="F21" s="39">
        <f t="shared" si="4"/>
        <v>59.96675084626091</v>
      </c>
      <c r="G21" s="53">
        <f t="shared" si="5"/>
        <v>0.34333570524606405</v>
      </c>
      <c r="H21" s="39">
        <f t="shared" si="6"/>
        <v>53.303778530009694</v>
      </c>
      <c r="I21" s="53">
        <f t="shared" si="7"/>
        <v>0.4345342519520498</v>
      </c>
      <c r="J21" s="39">
        <f t="shared" si="8"/>
        <v>46.64080621375849</v>
      </c>
      <c r="K21" s="53">
        <f t="shared" si="9"/>
        <v>0.5675549413251262</v>
      </c>
    </row>
    <row r="22" spans="1:11" ht="14.25" thickBot="1" thickTop="1">
      <c r="A22" s="3">
        <v>0.375</v>
      </c>
      <c r="B22" s="40">
        <f t="shared" si="0"/>
        <v>80.88036927583666</v>
      </c>
      <c r="C22" s="54">
        <f t="shared" si="1"/>
        <v>0.13367113604807268</v>
      </c>
      <c r="D22" s="40">
        <f t="shared" si="2"/>
        <v>67.40030772986388</v>
      </c>
      <c r="E22" s="54">
        <f t="shared" si="3"/>
        <v>0.19248643590922465</v>
      </c>
      <c r="F22" s="40">
        <f t="shared" si="4"/>
        <v>60.660276956877496</v>
      </c>
      <c r="G22" s="54">
        <f t="shared" si="5"/>
        <v>0.23763757519657366</v>
      </c>
      <c r="H22" s="40">
        <f t="shared" si="6"/>
        <v>53.92024618389111</v>
      </c>
      <c r="I22" s="54">
        <f t="shared" si="7"/>
        <v>0.30076005610816353</v>
      </c>
      <c r="J22" s="40">
        <f t="shared" si="8"/>
        <v>47.18021541090472</v>
      </c>
      <c r="K22" s="54">
        <f t="shared" si="9"/>
        <v>0.39282946103923394</v>
      </c>
    </row>
    <row r="23" spans="1:11" ht="14.25" thickBot="1" thickTop="1">
      <c r="A23" s="2">
        <v>0.4</v>
      </c>
      <c r="B23" s="39">
        <f t="shared" si="0"/>
        <v>81.75504828695536</v>
      </c>
      <c r="C23" s="53">
        <f t="shared" si="1"/>
        <v>0.09474386843495808</v>
      </c>
      <c r="D23" s="39">
        <f t="shared" si="2"/>
        <v>68.12920690579614</v>
      </c>
      <c r="E23" s="53">
        <f t="shared" si="3"/>
        <v>0.1364311705463396</v>
      </c>
      <c r="F23" s="39">
        <f t="shared" si="4"/>
        <v>61.31628621521652</v>
      </c>
      <c r="G23" s="53">
        <f t="shared" si="5"/>
        <v>0.1684335438843699</v>
      </c>
      <c r="H23" s="39">
        <f t="shared" si="6"/>
        <v>54.503365524636905</v>
      </c>
      <c r="I23" s="53">
        <f t="shared" si="7"/>
        <v>0.21317370397865568</v>
      </c>
      <c r="J23" s="39">
        <f t="shared" si="8"/>
        <v>47.690444834057296</v>
      </c>
      <c r="K23" s="53">
        <f t="shared" si="9"/>
        <v>0.2784309602986523</v>
      </c>
    </row>
    <row r="24" spans="1:11" ht="14.25" thickBot="1" thickTop="1">
      <c r="A24" s="3">
        <v>0.45</v>
      </c>
      <c r="B24" s="40">
        <f t="shared" si="0"/>
        <v>83.37579726251818</v>
      </c>
      <c r="C24" s="54">
        <f t="shared" si="1"/>
        <v>0.05055192059007442</v>
      </c>
      <c r="D24" s="40">
        <f t="shared" si="2"/>
        <v>69.47983105209849</v>
      </c>
      <c r="E24" s="54">
        <f t="shared" si="3"/>
        <v>0.07279476564970715</v>
      </c>
      <c r="F24" s="40">
        <f t="shared" si="4"/>
        <v>62.53184794688863</v>
      </c>
      <c r="G24" s="54">
        <f t="shared" si="5"/>
        <v>0.0898700810490212</v>
      </c>
      <c r="H24" s="40">
        <f t="shared" si="6"/>
        <v>55.58386484167879</v>
      </c>
      <c r="I24" s="54">
        <f t="shared" si="7"/>
        <v>0.11374182132766744</v>
      </c>
      <c r="J24" s="40">
        <f t="shared" si="8"/>
        <v>48.63588173646894</v>
      </c>
      <c r="K24" s="54">
        <f t="shared" si="9"/>
        <v>0.14856074622389218</v>
      </c>
    </row>
    <row r="25" spans="1:11" ht="14.25" thickBot="1" thickTop="1">
      <c r="A25" s="2">
        <v>0.5</v>
      </c>
      <c r="B25" s="39">
        <f t="shared" si="0"/>
        <v>84.8528137423857</v>
      </c>
      <c r="C25" s="53">
        <f t="shared" si="1"/>
        <v>0.028820247791598298</v>
      </c>
      <c r="D25" s="39">
        <f t="shared" si="2"/>
        <v>70.71067811865476</v>
      </c>
      <c r="E25" s="53">
        <f t="shared" si="3"/>
        <v>0.041501156819901554</v>
      </c>
      <c r="F25" s="39">
        <f t="shared" si="4"/>
        <v>63.63961030678928</v>
      </c>
      <c r="G25" s="53">
        <f t="shared" si="5"/>
        <v>0.05123599607395253</v>
      </c>
      <c r="H25" s="39">
        <f t="shared" si="6"/>
        <v>56.568542494923804</v>
      </c>
      <c r="I25" s="53">
        <f t="shared" si="7"/>
        <v>0.06484555753109617</v>
      </c>
      <c r="J25" s="39">
        <f t="shared" si="8"/>
        <v>49.49747468305833</v>
      </c>
      <c r="K25" s="53">
        <f t="shared" si="9"/>
        <v>0.08469623840796235</v>
      </c>
    </row>
    <row r="26" spans="1:11" ht="14.25" thickBot="1" thickTop="1">
      <c r="A26" s="3">
        <v>0.55</v>
      </c>
      <c r="B26" s="40">
        <f t="shared" si="0"/>
        <v>86.21146577622865</v>
      </c>
      <c r="C26" s="54">
        <f t="shared" si="1"/>
        <v>0.017335513996354128</v>
      </c>
      <c r="D26" s="40">
        <f t="shared" si="2"/>
        <v>71.8428881468572</v>
      </c>
      <c r="E26" s="54">
        <f t="shared" si="3"/>
        <v>0.024963140154749944</v>
      </c>
      <c r="F26" s="40">
        <f t="shared" si="4"/>
        <v>64.65859933217149</v>
      </c>
      <c r="G26" s="54">
        <f t="shared" si="5"/>
        <v>0.030818691549073993</v>
      </c>
      <c r="H26" s="40">
        <f t="shared" si="6"/>
        <v>57.47431051748577</v>
      </c>
      <c r="I26" s="54">
        <f t="shared" si="7"/>
        <v>0.039004906491796776</v>
      </c>
      <c r="J26" s="40">
        <f t="shared" si="8"/>
        <v>50.29002170280005</v>
      </c>
      <c r="K26" s="54">
        <f t="shared" si="9"/>
        <v>0.05094518398928559</v>
      </c>
    </row>
    <row r="27" spans="1:11" ht="14.25" thickBot="1" thickTop="1">
      <c r="A27" s="2">
        <v>0.6</v>
      </c>
      <c r="B27" s="39">
        <f t="shared" si="0"/>
        <v>87.47080483289724</v>
      </c>
      <c r="C27" s="53">
        <f t="shared" si="1"/>
        <v>0.010899278040273318</v>
      </c>
      <c r="D27" s="39">
        <f t="shared" si="2"/>
        <v>72.8923373607477</v>
      </c>
      <c r="E27" s="53">
        <f t="shared" si="3"/>
        <v>0.015694960377993575</v>
      </c>
      <c r="F27" s="39">
        <f t="shared" si="4"/>
        <v>65.60310362467294</v>
      </c>
      <c r="G27" s="53">
        <f t="shared" si="5"/>
        <v>0.019376494293819223</v>
      </c>
      <c r="H27" s="39">
        <f t="shared" si="6"/>
        <v>58.31386988859816</v>
      </c>
      <c r="I27" s="53">
        <f t="shared" si="7"/>
        <v>0.024523375590614963</v>
      </c>
      <c r="J27" s="39">
        <f t="shared" si="8"/>
        <v>51.02463615252339</v>
      </c>
      <c r="K27" s="53">
        <f t="shared" si="9"/>
        <v>0.03203053138366036</v>
      </c>
    </row>
    <row r="28" spans="1:11" ht="14.25" thickBot="1" thickTop="1">
      <c r="A28" s="3">
        <v>0.65</v>
      </c>
      <c r="B28" s="40">
        <f t="shared" si="0"/>
        <v>88.64552305694835</v>
      </c>
      <c r="C28" s="54">
        <f t="shared" si="1"/>
        <v>0.007112132377364706</v>
      </c>
      <c r="D28" s="40">
        <f t="shared" si="2"/>
        <v>73.87126921412363</v>
      </c>
      <c r="E28" s="54">
        <f t="shared" si="3"/>
        <v>0.010241470623405175</v>
      </c>
      <c r="F28" s="40">
        <f t="shared" si="4"/>
        <v>66.48414229271127</v>
      </c>
      <c r="G28" s="54">
        <f t="shared" si="5"/>
        <v>0.01264379089309281</v>
      </c>
      <c r="H28" s="40">
        <f t="shared" si="6"/>
        <v>59.0970153712989</v>
      </c>
      <c r="I28" s="54">
        <f t="shared" si="7"/>
        <v>0.016002297849070587</v>
      </c>
      <c r="J28" s="40">
        <f t="shared" si="8"/>
        <v>51.709888449886535</v>
      </c>
      <c r="K28" s="54">
        <f t="shared" si="9"/>
        <v>0.020900960455928937</v>
      </c>
    </row>
    <row r="29" spans="1:11" ht="14.25" thickBot="1" thickTop="1">
      <c r="A29" s="2">
        <v>0.7</v>
      </c>
      <c r="B29" s="39">
        <f t="shared" si="0"/>
        <v>89.7472026471358</v>
      </c>
      <c r="C29" s="53">
        <f t="shared" si="1"/>
        <v>0.004790139782395128</v>
      </c>
      <c r="D29" s="39">
        <f t="shared" si="2"/>
        <v>74.78933553927982</v>
      </c>
      <c r="E29" s="53">
        <f t="shared" si="3"/>
        <v>0.006897801286648986</v>
      </c>
      <c r="F29" s="39">
        <f t="shared" si="4"/>
        <v>67.31040198535185</v>
      </c>
      <c r="G29" s="53">
        <f t="shared" si="5"/>
        <v>0.008515804057591338</v>
      </c>
      <c r="H29" s="39">
        <f t="shared" si="6"/>
        <v>59.83146843142386</v>
      </c>
      <c r="I29" s="53">
        <f t="shared" si="7"/>
        <v>0.010777814510389038</v>
      </c>
      <c r="J29" s="39">
        <f t="shared" si="8"/>
        <v>52.35253487749588</v>
      </c>
      <c r="K29" s="53">
        <f t="shared" si="9"/>
        <v>0.014077145482957113</v>
      </c>
    </row>
    <row r="30" spans="1:11" ht="14.25" thickBot="1" thickTop="1">
      <c r="A30" s="3">
        <v>0.75</v>
      </c>
      <c r="B30" s="40">
        <f t="shared" si="0"/>
        <v>90.78514496537409</v>
      </c>
      <c r="C30" s="54">
        <f t="shared" si="1"/>
        <v>0.0033154640934452335</v>
      </c>
      <c r="D30" s="40">
        <f t="shared" si="2"/>
        <v>75.65428747114508</v>
      </c>
      <c r="E30" s="54">
        <f t="shared" si="3"/>
        <v>0.004774268294561135</v>
      </c>
      <c r="F30" s="40">
        <f t="shared" si="4"/>
        <v>68.08885872403057</v>
      </c>
      <c r="G30" s="54">
        <f t="shared" si="5"/>
        <v>0.005894158388347079</v>
      </c>
      <c r="H30" s="40">
        <f t="shared" si="6"/>
        <v>60.52342997691606</v>
      </c>
      <c r="I30" s="54">
        <f t="shared" si="7"/>
        <v>0.007459794210251774</v>
      </c>
      <c r="J30" s="40">
        <f t="shared" si="8"/>
        <v>52.95800122980155</v>
      </c>
      <c r="K30" s="54">
        <f t="shared" si="9"/>
        <v>0.009743404682777828</v>
      </c>
    </row>
    <row r="31" spans="1:11" ht="14.25" thickBot="1" thickTop="1">
      <c r="A31" s="2">
        <v>0.8</v>
      </c>
      <c r="B31" s="39">
        <f t="shared" si="0"/>
        <v>91.7669389598076</v>
      </c>
      <c r="C31" s="53">
        <f t="shared" si="1"/>
        <v>0.0023499455690810804</v>
      </c>
      <c r="D31" s="39">
        <f t="shared" si="2"/>
        <v>76.472449133173</v>
      </c>
      <c r="E31" s="53">
        <f t="shared" si="3"/>
        <v>0.003383921619476756</v>
      </c>
      <c r="F31" s="39">
        <f t="shared" si="4"/>
        <v>68.8252042198557</v>
      </c>
      <c r="G31" s="53">
        <f t="shared" si="5"/>
        <v>0.004177681011699698</v>
      </c>
      <c r="H31" s="39">
        <f t="shared" si="6"/>
        <v>61.177959306538405</v>
      </c>
      <c r="I31" s="53">
        <f t="shared" si="7"/>
        <v>0.005287377530432431</v>
      </c>
      <c r="J31" s="39">
        <f t="shared" si="8"/>
        <v>53.5307143932211</v>
      </c>
      <c r="K31" s="53">
        <f t="shared" si="9"/>
        <v>0.006905962488728073</v>
      </c>
    </row>
    <row r="32" spans="1:11" ht="14.25" thickBot="1" thickTop="1">
      <c r="A32" s="3">
        <v>0.85</v>
      </c>
      <c r="B32" s="40">
        <f t="shared" si="0"/>
        <v>92.69886181543345</v>
      </c>
      <c r="C32" s="54">
        <f t="shared" si="1"/>
        <v>0.0017007355763359938</v>
      </c>
      <c r="D32" s="40">
        <f t="shared" si="2"/>
        <v>77.24905151286121</v>
      </c>
      <c r="E32" s="54">
        <f t="shared" si="3"/>
        <v>0.00244905922992383</v>
      </c>
      <c r="F32" s="40">
        <f t="shared" si="4"/>
        <v>69.52414636157509</v>
      </c>
      <c r="G32" s="54">
        <f t="shared" si="5"/>
        <v>0.0030235299134862095</v>
      </c>
      <c r="H32" s="40">
        <f t="shared" si="6"/>
        <v>61.79924121028897</v>
      </c>
      <c r="I32" s="54">
        <f t="shared" si="7"/>
        <v>0.003826655046755985</v>
      </c>
      <c r="J32" s="40">
        <f t="shared" si="8"/>
        <v>54.074336059002846</v>
      </c>
      <c r="K32" s="54">
        <f t="shared" si="9"/>
        <v>0.0049980800610690415</v>
      </c>
    </row>
    <row r="33" spans="1:11" ht="14.25" thickBot="1" thickTop="1">
      <c r="A33" s="2">
        <v>0.9</v>
      </c>
      <c r="B33" s="39">
        <f t="shared" si="0"/>
        <v>93.58616817471318</v>
      </c>
      <c r="C33" s="53">
        <f t="shared" si="1"/>
        <v>0.0012538464363077656</v>
      </c>
      <c r="D33" s="39">
        <f t="shared" si="2"/>
        <v>77.98847347892765</v>
      </c>
      <c r="E33" s="53">
        <f t="shared" si="3"/>
        <v>0.0018055388682831827</v>
      </c>
      <c r="F33" s="39">
        <f t="shared" si="4"/>
        <v>70.18962613103488</v>
      </c>
      <c r="G33" s="53">
        <f t="shared" si="5"/>
        <v>0.0022290603312138057</v>
      </c>
      <c r="H33" s="39">
        <f t="shared" si="6"/>
        <v>62.39077878314212</v>
      </c>
      <c r="I33" s="53">
        <f t="shared" si="7"/>
        <v>0.0028211544816924726</v>
      </c>
      <c r="J33" s="39">
        <f t="shared" si="8"/>
        <v>54.59193143524935</v>
      </c>
      <c r="K33" s="53">
        <f t="shared" si="9"/>
        <v>0.003684773200577924</v>
      </c>
    </row>
    <row r="34" spans="1:11" ht="14.25" thickBot="1" thickTop="1">
      <c r="A34" s="3">
        <v>0.95</v>
      </c>
      <c r="B34" s="40">
        <f t="shared" si="0"/>
        <v>94.43330330628719</v>
      </c>
      <c r="C34" s="54">
        <f t="shared" si="1"/>
        <v>0.0009397489274861771</v>
      </c>
      <c r="D34" s="40">
        <f t="shared" si="2"/>
        <v>78.69441942190599</v>
      </c>
      <c r="E34" s="54">
        <f t="shared" si="3"/>
        <v>0.001353238455580095</v>
      </c>
      <c r="F34" s="40">
        <f t="shared" si="4"/>
        <v>70.82497747971539</v>
      </c>
      <c r="G34" s="54">
        <f t="shared" si="5"/>
        <v>0.0016706647599754262</v>
      </c>
      <c r="H34" s="40">
        <f t="shared" si="6"/>
        <v>62.955535537524796</v>
      </c>
      <c r="I34" s="54">
        <f t="shared" si="7"/>
        <v>0.0021144350868438984</v>
      </c>
      <c r="J34" s="40">
        <f t="shared" si="8"/>
        <v>55.0860935953342</v>
      </c>
      <c r="K34" s="54">
        <f t="shared" si="9"/>
        <v>0.0027617111338369285</v>
      </c>
    </row>
    <row r="35" spans="1:11" ht="14.25" thickBot="1" thickTop="1">
      <c r="A35" s="2">
        <v>1</v>
      </c>
      <c r="B35" s="39">
        <f t="shared" si="0"/>
        <v>95.24406311809197</v>
      </c>
      <c r="C35" s="53">
        <f t="shared" si="1"/>
        <v>0.0007148326822244893</v>
      </c>
      <c r="D35" s="39">
        <f t="shared" si="2"/>
        <v>79.37005259840998</v>
      </c>
      <c r="E35" s="53">
        <f t="shared" si="3"/>
        <v>0.0010293590624032645</v>
      </c>
      <c r="F35" s="39">
        <f t="shared" si="4"/>
        <v>71.43304733856898</v>
      </c>
      <c r="G35" s="53">
        <f t="shared" si="5"/>
        <v>0.0012708136572879807</v>
      </c>
      <c r="H35" s="39">
        <f t="shared" si="6"/>
        <v>63.49604207872798</v>
      </c>
      <c r="I35" s="53">
        <f t="shared" si="7"/>
        <v>0.001608373535005101</v>
      </c>
      <c r="J35" s="39">
        <f t="shared" si="8"/>
        <v>55.55903681888699</v>
      </c>
      <c r="K35" s="53">
        <f t="shared" si="9"/>
        <v>0.0021007327804148253</v>
      </c>
    </row>
    <row r="36" spans="1:11" ht="14.25" thickBot="1" thickTop="1">
      <c r="A36" s="3">
        <v>1.1</v>
      </c>
      <c r="B36" s="40">
        <f t="shared" si="0"/>
        <v>96.76909846293903</v>
      </c>
      <c r="C36" s="54">
        <f t="shared" si="1"/>
        <v>0.0004299752055347184</v>
      </c>
      <c r="D36" s="40">
        <f t="shared" si="2"/>
        <v>80.64091538578252</v>
      </c>
      <c r="E36" s="54">
        <f t="shared" si="3"/>
        <v>0.0006191642959699946</v>
      </c>
      <c r="F36" s="40">
        <f t="shared" si="4"/>
        <v>72.57682384720427</v>
      </c>
      <c r="G36" s="54">
        <f t="shared" si="5"/>
        <v>0.0007644003653950551</v>
      </c>
      <c r="H36" s="40">
        <f t="shared" si="6"/>
        <v>64.51273230862601</v>
      </c>
      <c r="I36" s="54">
        <f t="shared" si="7"/>
        <v>0.0009674442124531165</v>
      </c>
      <c r="J36" s="40">
        <f t="shared" si="8"/>
        <v>56.44864077004776</v>
      </c>
      <c r="K36" s="54">
        <f t="shared" si="9"/>
        <v>0.0012636006040203972</v>
      </c>
    </row>
    <row r="37" spans="1:11" ht="14.25" thickBot="1" thickTop="1">
      <c r="A37" s="2">
        <v>1.2</v>
      </c>
      <c r="B37" s="39">
        <f t="shared" si="0"/>
        <v>98.18265876000325</v>
      </c>
      <c r="C37" s="53">
        <f t="shared" si="1"/>
        <v>0.0002703363347941211</v>
      </c>
      <c r="D37" s="39">
        <f t="shared" si="2"/>
        <v>81.8188823000027</v>
      </c>
      <c r="E37" s="53">
        <f t="shared" si="3"/>
        <v>0.00038928432210353454</v>
      </c>
      <c r="F37" s="39">
        <f t="shared" si="4"/>
        <v>73.63699407000243</v>
      </c>
      <c r="G37" s="53">
        <f t="shared" si="5"/>
        <v>0.00048059792852288215</v>
      </c>
      <c r="H37" s="39">
        <f t="shared" si="6"/>
        <v>65.45510584000216</v>
      </c>
      <c r="I37" s="53">
        <f t="shared" si="7"/>
        <v>0.0006082567532867727</v>
      </c>
      <c r="J37" s="39">
        <f t="shared" si="8"/>
        <v>57.27321761000189</v>
      </c>
      <c r="K37" s="53">
        <f t="shared" si="9"/>
        <v>0.0007944578002112949</v>
      </c>
    </row>
    <row r="38" ht="13.5" thickTop="1"/>
  </sheetData>
  <mergeCells count="3">
    <mergeCell ref="A2:K2"/>
    <mergeCell ref="A3:A4"/>
    <mergeCell ref="A1:K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L12" sqref="L12"/>
    </sheetView>
  </sheetViews>
  <sheetFormatPr defaultColWidth="9.140625" defaultRowHeight="12.75"/>
  <cols>
    <col min="2" max="2" width="14.28125" style="1" customWidth="1"/>
    <col min="3" max="3" width="16.8515625" style="0" customWidth="1"/>
    <col min="4" max="4" width="13.8515625" style="0" customWidth="1"/>
    <col min="5" max="5" width="17.00390625" style="0" customWidth="1"/>
    <col min="6" max="6" width="14.421875" style="0" customWidth="1"/>
    <col min="7" max="7" width="16.28125" style="0" customWidth="1"/>
    <col min="8" max="8" width="13.57421875" style="0" customWidth="1"/>
    <col min="9" max="9" width="16.140625" style="0" customWidth="1"/>
    <col min="10" max="10" width="14.421875" style="0" customWidth="1"/>
    <col min="11" max="11" width="16.28125" style="0" customWidth="1"/>
  </cols>
  <sheetData>
    <row r="1" spans="1:11" ht="21" customHeight="1" thickTop="1">
      <c r="A1" s="42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30.75" customHeight="1" thickBot="1">
      <c r="A2" s="45" t="s">
        <v>10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9.5" thickBot="1" thickTop="1">
      <c r="A3" s="41" t="s">
        <v>0</v>
      </c>
      <c r="B3" s="14" t="s">
        <v>9</v>
      </c>
      <c r="C3" s="15">
        <v>0.009</v>
      </c>
      <c r="D3" s="14" t="s">
        <v>9</v>
      </c>
      <c r="E3" s="15">
        <v>0.01</v>
      </c>
      <c r="F3" s="14" t="s">
        <v>9</v>
      </c>
      <c r="G3" s="15">
        <v>0.011</v>
      </c>
      <c r="H3" s="14" t="s">
        <v>9</v>
      </c>
      <c r="I3" s="15">
        <v>0.0125</v>
      </c>
      <c r="J3" s="14" t="s">
        <v>9</v>
      </c>
      <c r="K3" s="15">
        <v>0.015</v>
      </c>
    </row>
    <row r="4" spans="1:11" ht="20.25" thickBot="1" thickTop="1">
      <c r="A4" s="41"/>
      <c r="B4" s="6" t="s">
        <v>1</v>
      </c>
      <c r="C4" s="5" t="s">
        <v>2</v>
      </c>
      <c r="D4" s="6" t="s">
        <v>1</v>
      </c>
      <c r="E4" s="5" t="s">
        <v>2</v>
      </c>
      <c r="F4" s="6" t="s">
        <v>1</v>
      </c>
      <c r="G4" s="5" t="s">
        <v>2</v>
      </c>
      <c r="H4" s="6" t="s">
        <v>1</v>
      </c>
      <c r="I4" s="5" t="s">
        <v>2</v>
      </c>
      <c r="J4" s="6" t="s">
        <v>1</v>
      </c>
      <c r="K4" s="5" t="s">
        <v>2</v>
      </c>
    </row>
    <row r="5" spans="1:11" ht="14.25" thickBot="1" thickTop="1">
      <c r="A5" s="4">
        <v>0.04</v>
      </c>
      <c r="B5" s="4">
        <f>1/$C$3*(A5/4)^(1/6)</f>
        <v>51.57320926236422</v>
      </c>
      <c r="C5" s="53">
        <f>16*4/(B5^2*PI()^2*A5^5)</f>
        <v>23808.49577676192</v>
      </c>
      <c r="D5" s="4">
        <f>1/$E$3*(A5/4)^(1/6)</f>
        <v>46.4158883361278</v>
      </c>
      <c r="E5" s="53">
        <f>16*4/(D5^2*PI()^2*A5^5)</f>
        <v>29393.204662669035</v>
      </c>
      <c r="F5" s="4">
        <f>1/$G$3*(A5/4)^(1/6)</f>
        <v>42.19626212375255</v>
      </c>
      <c r="G5" s="53">
        <f>16*4/(F5^2*PI()^2*A5^5)</f>
        <v>35565.777641829525</v>
      </c>
      <c r="H5" s="4">
        <f>1/$I$3*(A5/4)^(1/6)</f>
        <v>37.132710668902234</v>
      </c>
      <c r="I5" s="53">
        <f>16*4/(H5^2*PI()^2*A5^5)</f>
        <v>45926.882285420375</v>
      </c>
      <c r="J5" s="4">
        <f>1/$K$3*(A5/4)^(1/6)</f>
        <v>30.943925557418535</v>
      </c>
      <c r="K5" s="53">
        <f>16*4/(J5^2*PI()^2*A5^5)</f>
        <v>66134.71049100532</v>
      </c>
    </row>
    <row r="6" spans="1:11" ht="14.25" thickBot="1" thickTop="1">
      <c r="A6" s="3">
        <v>0.05</v>
      </c>
      <c r="B6" s="3">
        <f aca="true" t="shared" si="0" ref="B6:B37">1/$C$3*(A6/4)^(1/6)</f>
        <v>53.52736022216646</v>
      </c>
      <c r="C6" s="54">
        <f aca="true" t="shared" si="1" ref="C6:C37">16*4/(B6^2*PI()^2*A6^5)</f>
        <v>7242.334086269178</v>
      </c>
      <c r="D6" s="3">
        <f aca="true" t="shared" si="2" ref="D6:D37">1/$E$3*(A6/4)^(1/6)</f>
        <v>48.17462419994981</v>
      </c>
      <c r="E6" s="54">
        <f aca="true" t="shared" si="3" ref="E6:E37">16*4/(D6^2*PI()^2*A6^5)</f>
        <v>8941.153192924912</v>
      </c>
      <c r="F6" s="3">
        <f aca="true" t="shared" si="4" ref="F6:F36">1/$G$3*(A6/4)^(1/6)</f>
        <v>43.79511290904529</v>
      </c>
      <c r="G6" s="54">
        <f aca="true" t="shared" si="5" ref="G6:G37">16*4/(F6^2*PI()^2*A6^5)</f>
        <v>10818.795363439142</v>
      </c>
      <c r="H6" s="3">
        <f aca="true" t="shared" si="6" ref="H6:H37">1/$I$3*(A6/4)^(1/6)</f>
        <v>38.53969935995985</v>
      </c>
      <c r="I6" s="54">
        <f aca="true" t="shared" si="7" ref="I6:I37">16*4/(H6^2*PI()^2*A6^5)</f>
        <v>13970.551863945178</v>
      </c>
      <c r="J6" s="3">
        <f aca="true" t="shared" si="8" ref="J6:J37">1/$K$3*(A6/4)^(1/6)</f>
        <v>32.11641613329988</v>
      </c>
      <c r="K6" s="54">
        <f aca="true" t="shared" si="9" ref="K6:K37">16*4/(J6^2*PI()^2*A6^5)</f>
        <v>20117.594684081047</v>
      </c>
    </row>
    <row r="7" spans="1:11" ht="14.25" thickBot="1" thickTop="1">
      <c r="A7" s="2">
        <v>0.06</v>
      </c>
      <c r="B7" s="4">
        <f t="shared" si="0"/>
        <v>55.178857043305264</v>
      </c>
      <c r="C7" s="53">
        <f t="shared" si="1"/>
        <v>2738.915134859048</v>
      </c>
      <c r="D7" s="4">
        <f t="shared" si="2"/>
        <v>49.66097133897473</v>
      </c>
      <c r="E7" s="53">
        <f t="shared" si="3"/>
        <v>3381.376709702529</v>
      </c>
      <c r="F7" s="4">
        <f t="shared" si="4"/>
        <v>45.146337580886126</v>
      </c>
      <c r="G7" s="53">
        <f t="shared" si="5"/>
        <v>4091.4658187400587</v>
      </c>
      <c r="H7" s="4">
        <f t="shared" si="6"/>
        <v>39.72877707117979</v>
      </c>
      <c r="I7" s="53">
        <f t="shared" si="7"/>
        <v>5283.4011089102</v>
      </c>
      <c r="J7" s="4">
        <f t="shared" si="8"/>
        <v>33.10731422598316</v>
      </c>
      <c r="K7" s="53">
        <f t="shared" si="9"/>
        <v>7608.0975968306875</v>
      </c>
    </row>
    <row r="8" spans="1:11" ht="14.25" thickBot="1" thickTop="1">
      <c r="A8" s="3">
        <v>0.07</v>
      </c>
      <c r="B8" s="3">
        <f t="shared" si="0"/>
        <v>56.61486794780676</v>
      </c>
      <c r="C8" s="54">
        <f t="shared" si="1"/>
        <v>1203.7298525291524</v>
      </c>
      <c r="D8" s="3">
        <f t="shared" si="2"/>
        <v>50.95338115302608</v>
      </c>
      <c r="E8" s="54">
        <f t="shared" si="3"/>
        <v>1486.0862376903121</v>
      </c>
      <c r="F8" s="3">
        <f t="shared" si="4"/>
        <v>46.32125559366008</v>
      </c>
      <c r="G8" s="54">
        <f t="shared" si="5"/>
        <v>1798.1643476052768</v>
      </c>
      <c r="H8" s="3">
        <f t="shared" si="6"/>
        <v>40.762704922420866</v>
      </c>
      <c r="I8" s="54">
        <f t="shared" si="7"/>
        <v>2322.009746391112</v>
      </c>
      <c r="J8" s="3">
        <f t="shared" si="8"/>
        <v>33.96892076868406</v>
      </c>
      <c r="K8" s="54">
        <f t="shared" si="9"/>
        <v>3343.6940348032003</v>
      </c>
    </row>
    <row r="9" spans="1:11" ht="14.25" thickBot="1" thickTop="1">
      <c r="A9" s="2">
        <v>0.08</v>
      </c>
      <c r="B9" s="4">
        <f t="shared" si="0"/>
        <v>57.88897010652126</v>
      </c>
      <c r="C9" s="53">
        <f t="shared" si="1"/>
        <v>590.5254881533174</v>
      </c>
      <c r="D9" s="4">
        <f t="shared" si="2"/>
        <v>52.100073095869135</v>
      </c>
      <c r="E9" s="53">
        <f t="shared" si="3"/>
        <v>729.0438125349598</v>
      </c>
      <c r="F9" s="4">
        <f t="shared" si="4"/>
        <v>47.363702814426496</v>
      </c>
      <c r="G9" s="53">
        <f t="shared" si="5"/>
        <v>882.143013167301</v>
      </c>
      <c r="H9" s="4">
        <f t="shared" si="6"/>
        <v>41.68005847669531</v>
      </c>
      <c r="I9" s="53">
        <f t="shared" si="7"/>
        <v>1139.1309570858748</v>
      </c>
      <c r="J9" s="4">
        <f t="shared" si="8"/>
        <v>34.733382063912764</v>
      </c>
      <c r="K9" s="53">
        <f t="shared" si="9"/>
        <v>1640.3485782036587</v>
      </c>
    </row>
    <row r="10" spans="1:11" ht="14.25" thickBot="1" thickTop="1">
      <c r="A10" s="3">
        <v>0.09</v>
      </c>
      <c r="B10" s="3">
        <f t="shared" si="0"/>
        <v>59.03658717681173</v>
      </c>
      <c r="C10" s="54">
        <f t="shared" si="1"/>
        <v>315.08316133444606</v>
      </c>
      <c r="D10" s="3">
        <f t="shared" si="2"/>
        <v>53.132928459130554</v>
      </c>
      <c r="E10" s="54">
        <f t="shared" si="3"/>
        <v>388.99155720301985</v>
      </c>
      <c r="F10" s="3">
        <f t="shared" si="4"/>
        <v>48.30266223557324</v>
      </c>
      <c r="G10" s="54">
        <f t="shared" si="5"/>
        <v>470.6797842156539</v>
      </c>
      <c r="H10" s="3">
        <f t="shared" si="6"/>
        <v>42.506342767304446</v>
      </c>
      <c r="I10" s="54">
        <f t="shared" si="7"/>
        <v>607.7993081297186</v>
      </c>
      <c r="J10" s="3">
        <f t="shared" si="8"/>
        <v>35.42195230608704</v>
      </c>
      <c r="K10" s="54">
        <f t="shared" si="9"/>
        <v>875.2310037067942</v>
      </c>
    </row>
    <row r="11" spans="1:11" ht="14.25" thickBot="1" thickTop="1">
      <c r="A11" s="2">
        <v>0.1</v>
      </c>
      <c r="B11" s="4">
        <f t="shared" si="0"/>
        <v>60.08243039556661</v>
      </c>
      <c r="C11" s="53">
        <f t="shared" si="1"/>
        <v>179.63263667576322</v>
      </c>
      <c r="D11" s="4">
        <f t="shared" si="2"/>
        <v>54.07418735600995</v>
      </c>
      <c r="E11" s="53">
        <f t="shared" si="3"/>
        <v>221.76868725402866</v>
      </c>
      <c r="F11" s="4">
        <f t="shared" si="4"/>
        <v>49.15835214182724</v>
      </c>
      <c r="G11" s="53">
        <f t="shared" si="5"/>
        <v>268.3401115773746</v>
      </c>
      <c r="H11" s="4">
        <f t="shared" si="6"/>
        <v>43.25934988480796</v>
      </c>
      <c r="I11" s="53">
        <f t="shared" si="7"/>
        <v>346.5135738344198</v>
      </c>
      <c r="J11" s="4">
        <f t="shared" si="8"/>
        <v>36.04945823733997</v>
      </c>
      <c r="K11" s="53">
        <f t="shared" si="9"/>
        <v>498.97954632156444</v>
      </c>
    </row>
    <row r="12" spans="1:11" ht="14.25" thickBot="1" thickTop="1">
      <c r="A12" s="3">
        <v>0.125</v>
      </c>
      <c r="B12" s="3">
        <f t="shared" si="0"/>
        <v>62.35900268385406</v>
      </c>
      <c r="C12" s="54">
        <f t="shared" si="1"/>
        <v>54.64266116606488</v>
      </c>
      <c r="D12" s="3">
        <f t="shared" si="2"/>
        <v>56.12310241546865</v>
      </c>
      <c r="E12" s="54">
        <f t="shared" si="3"/>
        <v>67.46007551366036</v>
      </c>
      <c r="F12" s="3">
        <f t="shared" si="4"/>
        <v>51.0210021958806</v>
      </c>
      <c r="G12" s="54">
        <f t="shared" si="5"/>
        <v>81.626691371529</v>
      </c>
      <c r="H12" s="3">
        <f t="shared" si="6"/>
        <v>44.89848193237492</v>
      </c>
      <c r="I12" s="54">
        <f t="shared" si="7"/>
        <v>105.4063679900943</v>
      </c>
      <c r="J12" s="3">
        <f t="shared" si="8"/>
        <v>37.415401610312436</v>
      </c>
      <c r="K12" s="54">
        <f t="shared" si="9"/>
        <v>151.78516990573578</v>
      </c>
    </row>
    <row r="13" spans="1:11" ht="14.25" thickBot="1" thickTop="1">
      <c r="A13" s="2">
        <v>0.15</v>
      </c>
      <c r="B13" s="4">
        <f t="shared" si="0"/>
        <v>64.28298500381766</v>
      </c>
      <c r="C13" s="53">
        <f t="shared" si="1"/>
        <v>20.664831240035568</v>
      </c>
      <c r="D13" s="4">
        <f t="shared" si="2"/>
        <v>57.85468650343589</v>
      </c>
      <c r="E13" s="53">
        <f t="shared" si="3"/>
        <v>25.51213733337724</v>
      </c>
      <c r="F13" s="4">
        <f t="shared" si="4"/>
        <v>52.59516954857809</v>
      </c>
      <c r="G13" s="53">
        <f t="shared" si="5"/>
        <v>30.869686173386455</v>
      </c>
      <c r="H13" s="4">
        <f t="shared" si="6"/>
        <v>46.283749202748716</v>
      </c>
      <c r="I13" s="53">
        <f t="shared" si="7"/>
        <v>39.86271458340194</v>
      </c>
      <c r="J13" s="4">
        <f t="shared" si="8"/>
        <v>38.5697910022906</v>
      </c>
      <c r="K13" s="53">
        <f t="shared" si="9"/>
        <v>57.40230900009878</v>
      </c>
    </row>
    <row r="14" spans="1:11" ht="14.25" thickBot="1" thickTop="1">
      <c r="A14" s="3">
        <v>0.175</v>
      </c>
      <c r="B14" s="3">
        <f t="shared" si="0"/>
        <v>65.95592772836413</v>
      </c>
      <c r="C14" s="54">
        <f t="shared" si="1"/>
        <v>9.082017162385718</v>
      </c>
      <c r="D14" s="3">
        <f t="shared" si="2"/>
        <v>59.36033495552772</v>
      </c>
      <c r="E14" s="54">
        <f t="shared" si="3"/>
        <v>11.21236686714286</v>
      </c>
      <c r="F14" s="3">
        <f t="shared" si="4"/>
        <v>53.96394086866157</v>
      </c>
      <c r="G14" s="54">
        <f t="shared" si="5"/>
        <v>13.56696390924286</v>
      </c>
      <c r="H14" s="3">
        <f t="shared" si="6"/>
        <v>47.48826796442217</v>
      </c>
      <c r="I14" s="54">
        <f t="shared" si="7"/>
        <v>17.51932322991072</v>
      </c>
      <c r="J14" s="3">
        <f t="shared" si="8"/>
        <v>39.57355663701848</v>
      </c>
      <c r="K14" s="54">
        <f t="shared" si="9"/>
        <v>25.227825451071435</v>
      </c>
    </row>
    <row r="15" spans="1:11" ht="14.25" thickBot="1" thickTop="1">
      <c r="A15" s="2">
        <v>0.2</v>
      </c>
      <c r="B15" s="4">
        <f t="shared" si="0"/>
        <v>67.44024788921303</v>
      </c>
      <c r="C15" s="53">
        <f t="shared" si="1"/>
        <v>4.45545369417075</v>
      </c>
      <c r="D15" s="4">
        <f t="shared" si="2"/>
        <v>60.696223100291725</v>
      </c>
      <c r="E15" s="53">
        <f t="shared" si="3"/>
        <v>5.500560116260184</v>
      </c>
      <c r="F15" s="4">
        <f t="shared" si="4"/>
        <v>55.17838463662885</v>
      </c>
      <c r="G15" s="53">
        <f t="shared" si="5"/>
        <v>6.655677740674821</v>
      </c>
      <c r="H15" s="4">
        <f t="shared" si="6"/>
        <v>48.55697848023338</v>
      </c>
      <c r="I15" s="53">
        <f t="shared" si="7"/>
        <v>8.594625181656536</v>
      </c>
      <c r="J15" s="4">
        <f t="shared" si="8"/>
        <v>40.46414873352782</v>
      </c>
      <c r="K15" s="53">
        <f t="shared" si="9"/>
        <v>12.37626026158541</v>
      </c>
    </row>
    <row r="16" spans="1:11" ht="14.25" thickBot="1" thickTop="1">
      <c r="A16" s="3">
        <v>0.225</v>
      </c>
      <c r="B16" s="3">
        <f t="shared" si="0"/>
        <v>68.77721380102432</v>
      </c>
      <c r="C16" s="54">
        <f t="shared" si="1"/>
        <v>2.3772698440648488</v>
      </c>
      <c r="D16" s="3">
        <f t="shared" si="2"/>
        <v>61.89949242092189</v>
      </c>
      <c r="E16" s="54">
        <f t="shared" si="3"/>
        <v>2.9349010420553685</v>
      </c>
      <c r="F16" s="3">
        <f t="shared" si="4"/>
        <v>56.27226583720172</v>
      </c>
      <c r="G16" s="54">
        <f t="shared" si="5"/>
        <v>3.551230260886996</v>
      </c>
      <c r="H16" s="3">
        <f t="shared" si="6"/>
        <v>49.51959393673751</v>
      </c>
      <c r="I16" s="54">
        <f t="shared" si="7"/>
        <v>4.585782878211515</v>
      </c>
      <c r="J16" s="3">
        <f t="shared" si="8"/>
        <v>41.266328280614594</v>
      </c>
      <c r="K16" s="54">
        <f t="shared" si="9"/>
        <v>6.60352734462458</v>
      </c>
    </row>
    <row r="17" spans="1:11" ht="14.25" thickBot="1" thickTop="1">
      <c r="A17" s="2">
        <v>0.25</v>
      </c>
      <c r="B17" s="4">
        <f t="shared" si="0"/>
        <v>69.9956138830485</v>
      </c>
      <c r="C17" s="53">
        <f t="shared" si="1"/>
        <v>1.3553096533961453</v>
      </c>
      <c r="D17" s="4">
        <f t="shared" si="2"/>
        <v>62.99605249474366</v>
      </c>
      <c r="E17" s="53">
        <f t="shared" si="3"/>
        <v>1.6732217943162284</v>
      </c>
      <c r="F17" s="4">
        <f t="shared" si="4"/>
        <v>57.26913863158515</v>
      </c>
      <c r="G17" s="53">
        <f t="shared" si="5"/>
        <v>2.024598371122636</v>
      </c>
      <c r="H17" s="4">
        <f t="shared" si="6"/>
        <v>50.39684199579493</v>
      </c>
      <c r="I17" s="53">
        <f t="shared" si="7"/>
        <v>2.6144090536191067</v>
      </c>
      <c r="J17" s="4">
        <f t="shared" si="8"/>
        <v>41.99736832982911</v>
      </c>
      <c r="K17" s="53">
        <f t="shared" si="9"/>
        <v>3.7647490372115135</v>
      </c>
    </row>
    <row r="18" spans="1:11" ht="14.25" thickBot="1" thickTop="1">
      <c r="A18" s="3">
        <v>0.275</v>
      </c>
      <c r="B18" s="3">
        <f t="shared" si="0"/>
        <v>71.11637439726096</v>
      </c>
      <c r="C18" s="54">
        <f t="shared" si="1"/>
        <v>0.8152251027033852</v>
      </c>
      <c r="D18" s="3">
        <f t="shared" si="2"/>
        <v>64.00473695753486</v>
      </c>
      <c r="E18" s="54">
        <f t="shared" si="3"/>
        <v>1.006450744078253</v>
      </c>
      <c r="F18" s="3">
        <f t="shared" si="4"/>
        <v>58.18612450684988</v>
      </c>
      <c r="G18" s="54">
        <f t="shared" si="5"/>
        <v>1.2178054003346863</v>
      </c>
      <c r="H18" s="3">
        <f t="shared" si="6"/>
        <v>51.203789566027886</v>
      </c>
      <c r="I18" s="54">
        <f t="shared" si="7"/>
        <v>1.5725792876222708</v>
      </c>
      <c r="J18" s="3">
        <f t="shared" si="8"/>
        <v>42.66982463835657</v>
      </c>
      <c r="K18" s="54">
        <f t="shared" si="9"/>
        <v>2.2645141741760697</v>
      </c>
    </row>
    <row r="19" spans="1:11" ht="14.25" thickBot="1" thickTop="1">
      <c r="A19" s="2">
        <v>0.3</v>
      </c>
      <c r="B19" s="4">
        <f t="shared" si="0"/>
        <v>72.15521101882588</v>
      </c>
      <c r="C19" s="53">
        <f t="shared" si="1"/>
        <v>0.5125527320184026</v>
      </c>
      <c r="D19" s="4">
        <f t="shared" si="2"/>
        <v>64.9396899169433</v>
      </c>
      <c r="E19" s="53">
        <f t="shared" si="3"/>
        <v>0.6327811506400032</v>
      </c>
      <c r="F19" s="4">
        <f t="shared" si="4"/>
        <v>59.03608174267573</v>
      </c>
      <c r="G19" s="53">
        <f t="shared" si="5"/>
        <v>0.7656651922744038</v>
      </c>
      <c r="H19" s="4">
        <f t="shared" si="6"/>
        <v>51.95175193355463</v>
      </c>
      <c r="I19" s="53">
        <f t="shared" si="7"/>
        <v>0.9887205478750051</v>
      </c>
      <c r="J19" s="4">
        <f t="shared" si="8"/>
        <v>43.29312661129553</v>
      </c>
      <c r="K19" s="53">
        <f t="shared" si="9"/>
        <v>1.4237575889400071</v>
      </c>
    </row>
    <row r="20" spans="1:11" ht="14.25" thickBot="1" thickTop="1">
      <c r="A20" s="3">
        <v>0.325</v>
      </c>
      <c r="B20" s="3">
        <f t="shared" si="0"/>
        <v>73.12424338918073</v>
      </c>
      <c r="C20" s="54">
        <f t="shared" si="1"/>
        <v>0.3344572793743872</v>
      </c>
      <c r="D20" s="3">
        <f t="shared" si="2"/>
        <v>65.81181905026266</v>
      </c>
      <c r="E20" s="54">
        <f t="shared" si="3"/>
        <v>0.4129102214498607</v>
      </c>
      <c r="F20" s="3">
        <f t="shared" si="4"/>
        <v>59.828926409329696</v>
      </c>
      <c r="G20" s="54">
        <f t="shared" si="5"/>
        <v>0.49962136795433143</v>
      </c>
      <c r="H20" s="3">
        <f t="shared" si="6"/>
        <v>52.64945524021012</v>
      </c>
      <c r="I20" s="54">
        <f t="shared" si="7"/>
        <v>0.6451722210154075</v>
      </c>
      <c r="J20" s="3">
        <f t="shared" si="8"/>
        <v>43.87454603350844</v>
      </c>
      <c r="K20" s="54">
        <f t="shared" si="9"/>
        <v>0.9290479982621868</v>
      </c>
    </row>
    <row r="21" spans="1:11" ht="14.25" thickBot="1" thickTop="1">
      <c r="A21" s="2">
        <v>0.35</v>
      </c>
      <c r="B21" s="4">
        <f t="shared" si="0"/>
        <v>74.03302573612459</v>
      </c>
      <c r="C21" s="53">
        <f t="shared" si="1"/>
        <v>0.22526255621194252</v>
      </c>
      <c r="D21" s="4">
        <f t="shared" si="2"/>
        <v>66.62972316251212</v>
      </c>
      <c r="E21" s="53">
        <f t="shared" si="3"/>
        <v>0.2781019212493118</v>
      </c>
      <c r="F21" s="4">
        <f t="shared" si="4"/>
        <v>60.57247560228375</v>
      </c>
      <c r="G21" s="53">
        <f t="shared" si="5"/>
        <v>0.3365033247116673</v>
      </c>
      <c r="H21" s="4">
        <f t="shared" si="6"/>
        <v>53.303778530009694</v>
      </c>
      <c r="I21" s="53">
        <f t="shared" si="7"/>
        <v>0.4345342519520498</v>
      </c>
      <c r="J21" s="4">
        <f t="shared" si="8"/>
        <v>44.41981544167475</v>
      </c>
      <c r="K21" s="53">
        <f t="shared" si="9"/>
        <v>0.6257293228109515</v>
      </c>
    </row>
    <row r="22" spans="1:11" ht="14.25" thickBot="1" thickTop="1">
      <c r="A22" s="3">
        <v>0.375</v>
      </c>
      <c r="B22" s="3">
        <f t="shared" si="0"/>
        <v>74.88923081095987</v>
      </c>
      <c r="C22" s="54">
        <f t="shared" si="1"/>
        <v>0.15591401308647196</v>
      </c>
      <c r="D22" s="3">
        <f t="shared" si="2"/>
        <v>67.40030772986388</v>
      </c>
      <c r="E22" s="54">
        <f t="shared" si="3"/>
        <v>0.19248643590922465</v>
      </c>
      <c r="F22" s="3">
        <f t="shared" si="4"/>
        <v>61.27300702714899</v>
      </c>
      <c r="G22" s="54">
        <f t="shared" si="5"/>
        <v>0.23290858745016177</v>
      </c>
      <c r="H22" s="3">
        <f t="shared" si="6"/>
        <v>53.92024618389111</v>
      </c>
      <c r="I22" s="54">
        <f t="shared" si="7"/>
        <v>0.30076005610816353</v>
      </c>
      <c r="J22" s="3">
        <f t="shared" si="8"/>
        <v>44.93353848657593</v>
      </c>
      <c r="K22" s="54">
        <f t="shared" si="9"/>
        <v>0.4330944807957554</v>
      </c>
    </row>
    <row r="23" spans="1:11" ht="14.25" thickBot="1" thickTop="1">
      <c r="A23" s="2">
        <v>0.4</v>
      </c>
      <c r="B23" s="4">
        <f t="shared" si="0"/>
        <v>75.69911878421793</v>
      </c>
      <c r="C23" s="53">
        <f t="shared" si="1"/>
        <v>0.11050924814253507</v>
      </c>
      <c r="D23" s="4">
        <f t="shared" si="2"/>
        <v>68.12920690579614</v>
      </c>
      <c r="E23" s="53">
        <f t="shared" si="3"/>
        <v>0.1364311705463396</v>
      </c>
      <c r="F23" s="4">
        <f t="shared" si="4"/>
        <v>61.93564264163286</v>
      </c>
      <c r="G23" s="53">
        <f t="shared" si="5"/>
        <v>0.16508171636107088</v>
      </c>
      <c r="H23" s="4">
        <f t="shared" si="6"/>
        <v>54.503365524636905</v>
      </c>
      <c r="I23" s="53">
        <f t="shared" si="7"/>
        <v>0.21317370397865568</v>
      </c>
      <c r="J23" s="4">
        <f t="shared" si="8"/>
        <v>45.419471270530764</v>
      </c>
      <c r="K23" s="53">
        <f t="shared" si="9"/>
        <v>0.30697013372926407</v>
      </c>
    </row>
    <row r="24" spans="1:11" ht="14.25" thickBot="1" thickTop="1">
      <c r="A24" s="3">
        <v>0.45</v>
      </c>
      <c r="B24" s="3">
        <f t="shared" si="0"/>
        <v>77.19981228010943</v>
      </c>
      <c r="C24" s="54">
        <f t="shared" si="1"/>
        <v>0.0589637601762628</v>
      </c>
      <c r="D24" s="3">
        <f t="shared" si="2"/>
        <v>69.47983105209849</v>
      </c>
      <c r="E24" s="54">
        <f t="shared" si="3"/>
        <v>0.07279476564970715</v>
      </c>
      <c r="F24" s="3">
        <f t="shared" si="4"/>
        <v>63.16348277463499</v>
      </c>
      <c r="G24" s="54">
        <f t="shared" si="5"/>
        <v>0.08808166643614565</v>
      </c>
      <c r="H24" s="3">
        <f t="shared" si="6"/>
        <v>55.58386484167879</v>
      </c>
      <c r="I24" s="54">
        <f t="shared" si="7"/>
        <v>0.11374182132766744</v>
      </c>
      <c r="J24" s="3">
        <f t="shared" si="8"/>
        <v>46.31988736806566</v>
      </c>
      <c r="K24" s="54">
        <f t="shared" si="9"/>
        <v>0.16378822271184112</v>
      </c>
    </row>
    <row r="25" spans="1:11" ht="14.25" thickBot="1" thickTop="1">
      <c r="A25" s="2">
        <v>0.5</v>
      </c>
      <c r="B25" s="4">
        <f t="shared" si="0"/>
        <v>78.56742013183862</v>
      </c>
      <c r="C25" s="53">
        <f t="shared" si="1"/>
        <v>0.03361593702412026</v>
      </c>
      <c r="D25" s="4">
        <f t="shared" si="2"/>
        <v>70.71067811865476</v>
      </c>
      <c r="E25" s="53">
        <f t="shared" si="3"/>
        <v>0.041501156819901554</v>
      </c>
      <c r="F25" s="4">
        <f t="shared" si="4"/>
        <v>64.28243465332251</v>
      </c>
      <c r="G25" s="53">
        <f t="shared" si="5"/>
        <v>0.05021639975208087</v>
      </c>
      <c r="H25" s="4">
        <f t="shared" si="6"/>
        <v>56.568542494923804</v>
      </c>
      <c r="I25" s="53">
        <f t="shared" si="7"/>
        <v>0.06484555753109617</v>
      </c>
      <c r="J25" s="4">
        <f t="shared" si="8"/>
        <v>47.14045207910318</v>
      </c>
      <c r="K25" s="53">
        <f t="shared" si="9"/>
        <v>0.09337760284477847</v>
      </c>
    </row>
    <row r="26" spans="1:11" ht="14.25" thickBot="1" thickTop="1">
      <c r="A26" s="3">
        <v>0.55</v>
      </c>
      <c r="B26" s="3">
        <f t="shared" si="0"/>
        <v>79.82543127428579</v>
      </c>
      <c r="C26" s="54">
        <f t="shared" si="1"/>
        <v>0.02022014352534745</v>
      </c>
      <c r="D26" s="3">
        <f t="shared" si="2"/>
        <v>71.8428881468572</v>
      </c>
      <c r="E26" s="54">
        <f t="shared" si="3"/>
        <v>0.024963140154749944</v>
      </c>
      <c r="F26" s="3">
        <f t="shared" si="4"/>
        <v>65.31171649714292</v>
      </c>
      <c r="G26" s="54">
        <f t="shared" si="5"/>
        <v>0.030205399587247418</v>
      </c>
      <c r="H26" s="3">
        <f t="shared" si="6"/>
        <v>57.47431051748577</v>
      </c>
      <c r="I26" s="54">
        <f t="shared" si="7"/>
        <v>0.039004906491796776</v>
      </c>
      <c r="J26" s="3">
        <f t="shared" si="8"/>
        <v>47.89525876457147</v>
      </c>
      <c r="K26" s="54">
        <f t="shared" si="9"/>
        <v>0.05616706534818737</v>
      </c>
    </row>
    <row r="27" spans="1:11" ht="14.25" thickBot="1" thickTop="1">
      <c r="A27" s="2">
        <v>0.6</v>
      </c>
      <c r="B27" s="4">
        <f t="shared" si="0"/>
        <v>80.99148595638634</v>
      </c>
      <c r="C27" s="53">
        <f t="shared" si="1"/>
        <v>0.012712917906174796</v>
      </c>
      <c r="D27" s="4">
        <f t="shared" si="2"/>
        <v>72.8923373607477</v>
      </c>
      <c r="E27" s="53">
        <f t="shared" si="3"/>
        <v>0.015694960377993575</v>
      </c>
      <c r="F27" s="4">
        <f t="shared" si="4"/>
        <v>66.26576123704338</v>
      </c>
      <c r="G27" s="53">
        <f t="shared" si="5"/>
        <v>0.01899090205737222</v>
      </c>
      <c r="H27" s="4">
        <f t="shared" si="6"/>
        <v>58.31386988859816</v>
      </c>
      <c r="I27" s="53">
        <f t="shared" si="7"/>
        <v>0.024523375590614963</v>
      </c>
      <c r="J27" s="4">
        <f t="shared" si="8"/>
        <v>48.59489157383181</v>
      </c>
      <c r="K27" s="53">
        <f t="shared" si="9"/>
        <v>0.035313660850485526</v>
      </c>
    </row>
    <row r="28" spans="1:11" ht="14.25" thickBot="1" thickTop="1">
      <c r="A28" s="3">
        <v>0.65</v>
      </c>
      <c r="B28" s="3">
        <f t="shared" si="0"/>
        <v>82.07918801569292</v>
      </c>
      <c r="C28" s="54">
        <f t="shared" si="1"/>
        <v>0.008295591204958193</v>
      </c>
      <c r="D28" s="3">
        <f t="shared" si="2"/>
        <v>73.87126921412363</v>
      </c>
      <c r="E28" s="54">
        <f t="shared" si="3"/>
        <v>0.010241470623405175</v>
      </c>
      <c r="F28" s="3">
        <f t="shared" si="4"/>
        <v>67.15569928556694</v>
      </c>
      <c r="G28" s="54">
        <f t="shared" si="5"/>
        <v>0.01239217945432026</v>
      </c>
      <c r="H28" s="3">
        <f t="shared" si="6"/>
        <v>59.0970153712989</v>
      </c>
      <c r="I28" s="54">
        <f t="shared" si="7"/>
        <v>0.016002297849070587</v>
      </c>
      <c r="J28" s="3">
        <f t="shared" si="8"/>
        <v>49.24751280941575</v>
      </c>
      <c r="K28" s="54">
        <f t="shared" si="9"/>
        <v>0.023043308902661645</v>
      </c>
    </row>
    <row r="29" spans="1:11" ht="14.25" thickBot="1" thickTop="1">
      <c r="A29" s="2">
        <v>0.7</v>
      </c>
      <c r="B29" s="4">
        <f t="shared" si="0"/>
        <v>83.09926171031091</v>
      </c>
      <c r="C29" s="53">
        <f t="shared" si="1"/>
        <v>0.005587219042185679</v>
      </c>
      <c r="D29" s="4">
        <f t="shared" si="2"/>
        <v>74.78933553927982</v>
      </c>
      <c r="E29" s="53">
        <f t="shared" si="3"/>
        <v>0.006897801286648986</v>
      </c>
      <c r="F29" s="4">
        <f t="shared" si="4"/>
        <v>67.99030503570894</v>
      </c>
      <c r="G29" s="53">
        <f t="shared" si="5"/>
        <v>0.00834633955684527</v>
      </c>
      <c r="H29" s="4">
        <f t="shared" si="6"/>
        <v>59.83146843142386</v>
      </c>
      <c r="I29" s="53">
        <f t="shared" si="7"/>
        <v>0.010777814510389038</v>
      </c>
      <c r="J29" s="4">
        <f t="shared" si="8"/>
        <v>49.85955702618655</v>
      </c>
      <c r="K29" s="53">
        <f t="shared" si="9"/>
        <v>0.015520052894960217</v>
      </c>
    </row>
    <row r="30" spans="1:11" ht="14.25" thickBot="1" thickTop="1">
      <c r="A30" s="3">
        <v>0.75</v>
      </c>
      <c r="B30" s="3">
        <f t="shared" si="0"/>
        <v>84.06031941238342</v>
      </c>
      <c r="C30" s="54">
        <f t="shared" si="1"/>
        <v>0.0038671573185945192</v>
      </c>
      <c r="D30" s="3">
        <f t="shared" si="2"/>
        <v>75.65428747114508</v>
      </c>
      <c r="E30" s="54">
        <f t="shared" si="3"/>
        <v>0.004774268294561135</v>
      </c>
      <c r="F30" s="3">
        <f t="shared" si="4"/>
        <v>68.77662497376826</v>
      </c>
      <c r="G30" s="54">
        <f t="shared" si="5"/>
        <v>0.005776864636418971</v>
      </c>
      <c r="H30" s="3">
        <f t="shared" si="6"/>
        <v>60.52342997691606</v>
      </c>
      <c r="I30" s="54">
        <f t="shared" si="7"/>
        <v>0.007459794210251774</v>
      </c>
      <c r="J30" s="3">
        <f t="shared" si="8"/>
        <v>50.43619164743006</v>
      </c>
      <c r="K30" s="54">
        <f t="shared" si="9"/>
        <v>0.010742103662762553</v>
      </c>
    </row>
    <row r="31" spans="1:11" ht="14.25" thickBot="1" thickTop="1">
      <c r="A31" s="2">
        <v>0.8</v>
      </c>
      <c r="B31" s="4">
        <f t="shared" si="0"/>
        <v>84.96938792574778</v>
      </c>
      <c r="C31" s="53">
        <f t="shared" si="1"/>
        <v>0.0027409765117761722</v>
      </c>
      <c r="D31" s="4">
        <f t="shared" si="2"/>
        <v>76.472449133173</v>
      </c>
      <c r="E31" s="53">
        <f t="shared" si="3"/>
        <v>0.003383921619476756</v>
      </c>
      <c r="F31" s="4">
        <f t="shared" si="4"/>
        <v>69.52040830288456</v>
      </c>
      <c r="G31" s="53">
        <f t="shared" si="5"/>
        <v>0.004094545159566873</v>
      </c>
      <c r="H31" s="4">
        <f t="shared" si="6"/>
        <v>61.177959306538405</v>
      </c>
      <c r="I31" s="53">
        <f t="shared" si="7"/>
        <v>0.005287377530432431</v>
      </c>
      <c r="J31" s="4">
        <f t="shared" si="8"/>
        <v>50.98163275544867</v>
      </c>
      <c r="K31" s="53">
        <f t="shared" si="9"/>
        <v>0.0076138236438227</v>
      </c>
    </row>
    <row r="32" spans="1:11" ht="14.25" thickBot="1" thickTop="1">
      <c r="A32" s="3">
        <v>0.85</v>
      </c>
      <c r="B32" s="3">
        <f t="shared" si="0"/>
        <v>85.83227945873467</v>
      </c>
      <c r="C32" s="54">
        <f t="shared" si="1"/>
        <v>0.0019837379762383026</v>
      </c>
      <c r="D32" s="3">
        <f t="shared" si="2"/>
        <v>77.24905151286121</v>
      </c>
      <c r="E32" s="54">
        <f t="shared" si="3"/>
        <v>0.00244905922992383</v>
      </c>
      <c r="F32" s="3">
        <f t="shared" si="4"/>
        <v>70.22641046623747</v>
      </c>
      <c r="G32" s="54">
        <f t="shared" si="5"/>
        <v>0.0029633616682078344</v>
      </c>
      <c r="H32" s="3">
        <f t="shared" si="6"/>
        <v>61.79924121028897</v>
      </c>
      <c r="I32" s="54">
        <f t="shared" si="7"/>
        <v>0.003826655046755985</v>
      </c>
      <c r="J32" s="3">
        <f t="shared" si="8"/>
        <v>51.49936767524081</v>
      </c>
      <c r="K32" s="54">
        <f t="shared" si="9"/>
        <v>0.005510383267328617</v>
      </c>
    </row>
    <row r="33" spans="1:11" ht="14.25" thickBot="1" thickTop="1">
      <c r="A33" s="2">
        <v>0.9</v>
      </c>
      <c r="B33" s="4">
        <f t="shared" si="0"/>
        <v>86.65385942103072</v>
      </c>
      <c r="C33" s="53">
        <f t="shared" si="1"/>
        <v>0.001462486483309378</v>
      </c>
      <c r="D33" s="4">
        <f t="shared" si="2"/>
        <v>77.98847347892765</v>
      </c>
      <c r="E33" s="53">
        <f t="shared" si="3"/>
        <v>0.0018055388682831827</v>
      </c>
      <c r="F33" s="4">
        <f t="shared" si="4"/>
        <v>70.89861225357059</v>
      </c>
      <c r="G33" s="53">
        <f t="shared" si="5"/>
        <v>0.0021847020306226504</v>
      </c>
      <c r="H33" s="4">
        <f t="shared" si="6"/>
        <v>62.39077878314212</v>
      </c>
      <c r="I33" s="53">
        <f t="shared" si="7"/>
        <v>0.0028211544816924726</v>
      </c>
      <c r="J33" s="4">
        <f t="shared" si="8"/>
        <v>51.99231565261843</v>
      </c>
      <c r="K33" s="53">
        <f t="shared" si="9"/>
        <v>0.004062462453637161</v>
      </c>
    </row>
    <row r="34" spans="1:11" ht="14.25" thickBot="1" thickTop="1">
      <c r="A34" s="3">
        <v>0.95</v>
      </c>
      <c r="B34" s="3">
        <f t="shared" si="0"/>
        <v>87.43824380211777</v>
      </c>
      <c r="C34" s="54">
        <f t="shared" si="1"/>
        <v>0.001096123149019877</v>
      </c>
      <c r="D34" s="3">
        <f t="shared" si="2"/>
        <v>78.69441942190599</v>
      </c>
      <c r="E34" s="54">
        <f t="shared" si="3"/>
        <v>0.001353238455580095</v>
      </c>
      <c r="F34" s="3">
        <f t="shared" si="4"/>
        <v>71.54038129264183</v>
      </c>
      <c r="G34" s="54">
        <f t="shared" si="5"/>
        <v>0.0016374185312519145</v>
      </c>
      <c r="H34" s="3">
        <f t="shared" si="6"/>
        <v>62.955535537524796</v>
      </c>
      <c r="I34" s="54">
        <f t="shared" si="7"/>
        <v>0.0021144350868438984</v>
      </c>
      <c r="J34" s="3">
        <f t="shared" si="8"/>
        <v>52.46294628127067</v>
      </c>
      <c r="K34" s="54">
        <f t="shared" si="9"/>
        <v>0.003044786525055213</v>
      </c>
    </row>
    <row r="35" spans="1:11" ht="14.25" thickBot="1" thickTop="1">
      <c r="A35" s="2">
        <v>1</v>
      </c>
      <c r="B35" s="4">
        <f t="shared" si="0"/>
        <v>88.18894733156665</v>
      </c>
      <c r="C35" s="53">
        <f t="shared" si="1"/>
        <v>0.0008337808405466441</v>
      </c>
      <c r="D35" s="4">
        <f t="shared" si="2"/>
        <v>79.37005259840998</v>
      </c>
      <c r="E35" s="53">
        <f t="shared" si="3"/>
        <v>0.0010293590624032645</v>
      </c>
      <c r="F35" s="4">
        <f t="shared" si="4"/>
        <v>72.15459327128181</v>
      </c>
      <c r="G35" s="53">
        <f t="shared" si="5"/>
        <v>0.0012455244655079497</v>
      </c>
      <c r="H35" s="4">
        <f t="shared" si="6"/>
        <v>63.49604207872798</v>
      </c>
      <c r="I35" s="53">
        <f t="shared" si="7"/>
        <v>0.001608373535005101</v>
      </c>
      <c r="J35" s="4">
        <f t="shared" si="8"/>
        <v>52.91336839893999</v>
      </c>
      <c r="K35" s="53">
        <f t="shared" si="9"/>
        <v>0.0023160578904073453</v>
      </c>
    </row>
    <row r="36" spans="1:11" ht="14.25" thickBot="1" thickTop="1">
      <c r="A36" s="3">
        <v>1.1</v>
      </c>
      <c r="B36" s="3">
        <f t="shared" si="0"/>
        <v>89.6010170953139</v>
      </c>
      <c r="C36" s="54">
        <f t="shared" si="1"/>
        <v>0.0005015230797356957</v>
      </c>
      <c r="D36" s="3">
        <f t="shared" si="2"/>
        <v>80.64091538578252</v>
      </c>
      <c r="E36" s="54">
        <f t="shared" si="3"/>
        <v>0.0006191642959699946</v>
      </c>
      <c r="F36" s="3">
        <f t="shared" si="4"/>
        <v>73.30992307798412</v>
      </c>
      <c r="G36" s="54">
        <f t="shared" si="5"/>
        <v>0.000749188798123693</v>
      </c>
      <c r="H36" s="3">
        <f t="shared" si="6"/>
        <v>64.51273230862601</v>
      </c>
      <c r="I36" s="54">
        <f t="shared" si="7"/>
        <v>0.0009674442124531165</v>
      </c>
      <c r="J36" s="3">
        <f t="shared" si="8"/>
        <v>53.76061025718835</v>
      </c>
      <c r="K36" s="54">
        <f t="shared" si="9"/>
        <v>0.0013931196659324877</v>
      </c>
    </row>
    <row r="37" spans="1:11" ht="14.25" thickBot="1" thickTop="1">
      <c r="A37" s="2">
        <v>1.2</v>
      </c>
      <c r="B37" s="4">
        <f t="shared" si="0"/>
        <v>90.90986922222523</v>
      </c>
      <c r="C37" s="53">
        <f t="shared" si="1"/>
        <v>0.00031532030090386303</v>
      </c>
      <c r="D37" s="4">
        <f t="shared" si="2"/>
        <v>81.8188823000027</v>
      </c>
      <c r="E37" s="53">
        <f t="shared" si="3"/>
        <v>0.00038928432210353454</v>
      </c>
      <c r="F37" s="4">
        <f>1/$G$3*A37^(1/6)</f>
        <v>93.71393826240406</v>
      </c>
      <c r="G37" s="53">
        <f t="shared" si="5"/>
        <v>0.000296732844646441</v>
      </c>
      <c r="H37" s="4">
        <f t="shared" si="6"/>
        <v>65.45510584000216</v>
      </c>
      <c r="I37" s="53">
        <f t="shared" si="7"/>
        <v>0.0006082567532867727</v>
      </c>
      <c r="J37" s="4">
        <f t="shared" si="8"/>
        <v>54.54592153333514</v>
      </c>
      <c r="K37" s="53">
        <f t="shared" si="9"/>
        <v>0.0008758897247329526</v>
      </c>
    </row>
    <row r="38" ht="13.5" thickTop="1"/>
  </sheetData>
  <mergeCells count="3">
    <mergeCell ref="A1:K1"/>
    <mergeCell ref="A2:K2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5"/>
  <sheetViews>
    <sheetView workbookViewId="0" topLeftCell="A1">
      <selection activeCell="B5" sqref="B5"/>
    </sheetView>
  </sheetViews>
  <sheetFormatPr defaultColWidth="9.140625" defaultRowHeight="12.75"/>
  <cols>
    <col min="3" max="3" width="29.8515625" style="0" customWidth="1"/>
    <col min="4" max="4" width="10.8515625" style="0" bestFit="1" customWidth="1"/>
    <col min="5" max="5" width="12.8515625" style="0" bestFit="1" customWidth="1"/>
    <col min="6" max="6" width="14.140625" style="0" bestFit="1" customWidth="1"/>
    <col min="7" max="7" width="10.140625" style="0" bestFit="1" customWidth="1"/>
  </cols>
  <sheetData>
    <row r="1" spans="2:7" ht="39.75">
      <c r="B1" s="51" t="s">
        <v>98</v>
      </c>
      <c r="C1" s="52"/>
      <c r="D1" s="29" t="s">
        <v>103</v>
      </c>
      <c r="E1" s="30" t="s">
        <v>104</v>
      </c>
      <c r="F1" s="31" t="s">
        <v>105</v>
      </c>
      <c r="G1" s="32" t="s">
        <v>106</v>
      </c>
    </row>
    <row r="2" spans="2:7" ht="63.75">
      <c r="B2" s="34" t="s">
        <v>11</v>
      </c>
      <c r="C2" s="33" t="s">
        <v>107</v>
      </c>
      <c r="D2" s="25" t="s">
        <v>12</v>
      </c>
      <c r="E2" s="16"/>
      <c r="F2" s="16"/>
      <c r="G2" s="16"/>
    </row>
    <row r="3" spans="2:7" ht="12.75">
      <c r="B3" s="24"/>
      <c r="C3" s="17"/>
      <c r="D3" s="18"/>
      <c r="E3" s="17"/>
      <c r="F3" s="36"/>
      <c r="G3" s="36"/>
    </row>
    <row r="4" spans="2:7" ht="12.75">
      <c r="B4" s="34" t="s">
        <v>13</v>
      </c>
      <c r="C4" s="19" t="s">
        <v>14</v>
      </c>
      <c r="D4" s="17"/>
      <c r="E4" s="17"/>
      <c r="F4" s="17"/>
      <c r="G4" s="17"/>
    </row>
    <row r="5" spans="2:7" ht="12.75">
      <c r="B5" s="37" t="s">
        <v>15</v>
      </c>
      <c r="C5" s="17" t="s">
        <v>16</v>
      </c>
      <c r="D5" s="17"/>
      <c r="E5" s="17"/>
      <c r="F5" s="17"/>
      <c r="G5" s="17"/>
    </row>
    <row r="6" spans="2:7" ht="18.75" customHeight="1">
      <c r="B6" s="28"/>
      <c r="C6" s="17" t="s">
        <v>17</v>
      </c>
      <c r="D6" s="18" t="s">
        <v>18</v>
      </c>
      <c r="E6" s="17"/>
      <c r="F6" s="17"/>
      <c r="G6" s="18" t="s">
        <v>19</v>
      </c>
    </row>
    <row r="7" spans="2:7" ht="30" customHeight="1">
      <c r="B7" s="28"/>
      <c r="C7" s="17" t="s">
        <v>20</v>
      </c>
      <c r="D7" s="18" t="s">
        <v>21</v>
      </c>
      <c r="E7" s="17"/>
      <c r="F7" s="17"/>
      <c r="G7" s="18" t="s">
        <v>22</v>
      </c>
    </row>
    <row r="8" spans="2:7" ht="31.5" customHeight="1">
      <c r="B8" s="28"/>
      <c r="C8" s="17" t="s">
        <v>23</v>
      </c>
      <c r="D8" s="17"/>
      <c r="E8" s="17"/>
      <c r="F8" s="17"/>
      <c r="G8" s="17"/>
    </row>
    <row r="9" spans="2:7" ht="31.5" customHeight="1">
      <c r="B9" s="28"/>
      <c r="C9" s="20" t="s">
        <v>24</v>
      </c>
      <c r="D9" s="18" t="s">
        <v>25</v>
      </c>
      <c r="E9" s="17"/>
      <c r="F9" s="17"/>
      <c r="G9" s="18" t="s">
        <v>26</v>
      </c>
    </row>
    <row r="10" spans="2:7" ht="39.75" customHeight="1">
      <c r="B10" s="28"/>
      <c r="C10" s="20" t="s">
        <v>27</v>
      </c>
      <c r="D10" s="18" t="s">
        <v>28</v>
      </c>
      <c r="E10" s="21" t="s">
        <v>29</v>
      </c>
      <c r="F10" s="21" t="s">
        <v>30</v>
      </c>
      <c r="G10" s="18">
        <v>100</v>
      </c>
    </row>
    <row r="11" spans="2:7" ht="41.25" customHeight="1">
      <c r="B11" s="28"/>
      <c r="C11" s="20" t="s">
        <v>31</v>
      </c>
      <c r="D11" s="18" t="s">
        <v>32</v>
      </c>
      <c r="E11" s="18" t="s">
        <v>33</v>
      </c>
      <c r="F11" s="18" t="s">
        <v>34</v>
      </c>
      <c r="G11" s="18" t="s">
        <v>35</v>
      </c>
    </row>
    <row r="12" spans="2:7" ht="41.25" customHeight="1">
      <c r="B12" s="37" t="s">
        <v>36</v>
      </c>
      <c r="C12" s="17" t="s">
        <v>37</v>
      </c>
      <c r="D12" s="17"/>
      <c r="E12" s="17"/>
      <c r="F12" s="17"/>
      <c r="G12" s="17"/>
    </row>
    <row r="13" spans="2:7" ht="18" customHeight="1">
      <c r="B13" s="28"/>
      <c r="C13" s="20" t="s">
        <v>38</v>
      </c>
      <c r="D13" s="18" t="s">
        <v>39</v>
      </c>
      <c r="E13" s="18" t="s">
        <v>40</v>
      </c>
      <c r="F13" s="18" t="s">
        <v>41</v>
      </c>
      <c r="G13" s="18" t="s">
        <v>42</v>
      </c>
    </row>
    <row r="14" spans="2:7" ht="24" customHeight="1">
      <c r="B14" s="28"/>
      <c r="C14" s="20" t="s">
        <v>43</v>
      </c>
      <c r="D14" s="26" t="s">
        <v>99</v>
      </c>
      <c r="E14" s="18" t="s">
        <v>44</v>
      </c>
      <c r="F14" s="18" t="s">
        <v>45</v>
      </c>
      <c r="G14" s="18" t="s">
        <v>46</v>
      </c>
    </row>
    <row r="15" spans="2:7" ht="46.5" customHeight="1">
      <c r="B15" s="37" t="s">
        <v>47</v>
      </c>
      <c r="C15" s="17" t="s">
        <v>48</v>
      </c>
      <c r="D15" s="17"/>
      <c r="E15" s="17"/>
      <c r="F15" s="17"/>
      <c r="G15" s="17"/>
    </row>
    <row r="16" spans="2:7" ht="12.75">
      <c r="B16" s="27"/>
      <c r="C16" s="20" t="s">
        <v>49</v>
      </c>
      <c r="D16" s="18" t="s">
        <v>25</v>
      </c>
      <c r="E16" s="17"/>
      <c r="F16" s="17"/>
      <c r="G16" s="18" t="s">
        <v>26</v>
      </c>
    </row>
    <row r="17" spans="2:7" ht="27.75" customHeight="1">
      <c r="B17" s="27"/>
      <c r="C17" s="20" t="s">
        <v>50</v>
      </c>
      <c r="D17" s="18" t="s">
        <v>51</v>
      </c>
      <c r="E17" s="17"/>
      <c r="F17" s="17"/>
      <c r="G17" s="18" t="s">
        <v>52</v>
      </c>
    </row>
    <row r="18" spans="2:7" ht="29.25" customHeight="1">
      <c r="B18" s="27"/>
      <c r="C18" s="17" t="s">
        <v>53</v>
      </c>
      <c r="D18" s="18" t="s">
        <v>54</v>
      </c>
      <c r="E18" s="17"/>
      <c r="F18" s="17"/>
      <c r="G18" s="18" t="s">
        <v>55</v>
      </c>
    </row>
    <row r="19" spans="2:7" ht="36.75" customHeight="1">
      <c r="B19" s="27"/>
      <c r="C19" s="17" t="s">
        <v>56</v>
      </c>
      <c r="D19" s="18" t="s">
        <v>57</v>
      </c>
      <c r="E19" s="18" t="s">
        <v>58</v>
      </c>
      <c r="F19" s="18" t="s">
        <v>59</v>
      </c>
      <c r="G19" s="18" t="s">
        <v>60</v>
      </c>
    </row>
    <row r="20" spans="2:7" ht="29.25" customHeight="1">
      <c r="B20" s="34" t="s">
        <v>61</v>
      </c>
      <c r="C20" s="19" t="s">
        <v>62</v>
      </c>
      <c r="D20" s="17"/>
      <c r="E20" s="17"/>
      <c r="F20" s="17"/>
      <c r="G20" s="17"/>
    </row>
    <row r="21" spans="2:7" ht="12.75" customHeight="1">
      <c r="B21" s="48" t="s">
        <v>108</v>
      </c>
      <c r="C21" s="48"/>
      <c r="D21" s="17"/>
      <c r="E21" s="17"/>
      <c r="F21" s="17"/>
      <c r="G21" s="17"/>
    </row>
    <row r="22" spans="2:7" ht="12.75">
      <c r="B22" s="22" t="s">
        <v>63</v>
      </c>
      <c r="C22" s="17" t="s">
        <v>64</v>
      </c>
      <c r="D22" s="18" t="s">
        <v>65</v>
      </c>
      <c r="E22" s="18" t="s">
        <v>66</v>
      </c>
      <c r="F22" s="18" t="s">
        <v>67</v>
      </c>
      <c r="G22" s="18" t="s">
        <v>68</v>
      </c>
    </row>
    <row r="23" spans="2:7" ht="36" customHeight="1">
      <c r="B23" s="22" t="s">
        <v>63</v>
      </c>
      <c r="C23" s="17" t="s">
        <v>69</v>
      </c>
      <c r="D23" s="18" t="s">
        <v>70</v>
      </c>
      <c r="E23" s="18" t="s">
        <v>66</v>
      </c>
      <c r="F23" s="18" t="s">
        <v>71</v>
      </c>
      <c r="G23" s="18">
        <v>90</v>
      </c>
    </row>
    <row r="24" spans="2:7" ht="51" customHeight="1">
      <c r="B24" s="49" t="s">
        <v>109</v>
      </c>
      <c r="C24" s="49"/>
      <c r="D24" s="17"/>
      <c r="E24" s="17"/>
      <c r="F24" s="17"/>
      <c r="G24" s="17"/>
    </row>
    <row r="25" spans="2:7" ht="21.75" customHeight="1">
      <c r="B25" s="22" t="s">
        <v>63</v>
      </c>
      <c r="C25" s="17" t="s">
        <v>72</v>
      </c>
      <c r="D25" s="18" t="s">
        <v>73</v>
      </c>
      <c r="E25" s="18" t="s">
        <v>33</v>
      </c>
      <c r="F25" s="18" t="s">
        <v>74</v>
      </c>
      <c r="G25" s="18" t="s">
        <v>75</v>
      </c>
    </row>
    <row r="26" spans="2:7" ht="25.5" customHeight="1">
      <c r="B26" s="22" t="s">
        <v>63</v>
      </c>
      <c r="C26" s="17" t="s">
        <v>76</v>
      </c>
      <c r="D26" s="18" t="s">
        <v>77</v>
      </c>
      <c r="E26" s="18" t="s">
        <v>44</v>
      </c>
      <c r="F26" s="18" t="s">
        <v>45</v>
      </c>
      <c r="G26" s="18" t="s">
        <v>46</v>
      </c>
    </row>
    <row r="27" spans="2:7" ht="24" customHeight="1">
      <c r="B27" s="22" t="s">
        <v>63</v>
      </c>
      <c r="C27" s="17" t="s">
        <v>78</v>
      </c>
      <c r="D27" s="26" t="s">
        <v>100</v>
      </c>
      <c r="E27" s="18" t="s">
        <v>79</v>
      </c>
      <c r="F27" s="18" t="s">
        <v>80</v>
      </c>
      <c r="G27" s="18">
        <v>65</v>
      </c>
    </row>
    <row r="28" spans="2:7" ht="27" customHeight="1">
      <c r="B28" s="50" t="s">
        <v>81</v>
      </c>
      <c r="C28" s="50"/>
      <c r="D28" s="17"/>
      <c r="E28" s="17"/>
      <c r="F28" s="17"/>
      <c r="G28" s="17"/>
    </row>
    <row r="29" spans="2:7" ht="35.25" customHeight="1">
      <c r="B29" s="22" t="s">
        <v>63</v>
      </c>
      <c r="C29" s="17" t="s">
        <v>82</v>
      </c>
      <c r="D29" s="18" t="s">
        <v>57</v>
      </c>
      <c r="E29" s="18" t="s">
        <v>58</v>
      </c>
      <c r="F29" s="18" t="s">
        <v>59</v>
      </c>
      <c r="G29" s="18" t="s">
        <v>60</v>
      </c>
    </row>
    <row r="30" spans="2:7" ht="24.75" customHeight="1">
      <c r="B30" s="35" t="s">
        <v>83</v>
      </c>
      <c r="C30" s="19" t="s">
        <v>84</v>
      </c>
      <c r="D30" s="17"/>
      <c r="E30" s="17"/>
      <c r="F30" s="17"/>
      <c r="G30" s="17"/>
    </row>
    <row r="31" spans="2:7" ht="29.25" customHeight="1">
      <c r="B31" s="17"/>
      <c r="C31" s="17" t="s">
        <v>85</v>
      </c>
      <c r="D31" s="18" t="s">
        <v>86</v>
      </c>
      <c r="E31" s="18" t="s">
        <v>58</v>
      </c>
      <c r="F31" s="18" t="s">
        <v>59</v>
      </c>
      <c r="G31" s="18" t="s">
        <v>87</v>
      </c>
    </row>
    <row r="32" spans="2:7" ht="12.75">
      <c r="B32" s="17"/>
      <c r="C32" s="17" t="s">
        <v>88</v>
      </c>
      <c r="D32" s="18" t="s">
        <v>89</v>
      </c>
      <c r="E32" s="18" t="s">
        <v>66</v>
      </c>
      <c r="F32" s="18" t="s">
        <v>67</v>
      </c>
      <c r="G32" s="18" t="s">
        <v>90</v>
      </c>
    </row>
    <row r="33" spans="2:7" ht="30.75" customHeight="1">
      <c r="B33" s="17"/>
      <c r="C33" s="17" t="s">
        <v>91</v>
      </c>
      <c r="D33" s="18" t="s">
        <v>28</v>
      </c>
      <c r="E33" s="18" t="s">
        <v>92</v>
      </c>
      <c r="F33" s="18" t="s">
        <v>67</v>
      </c>
      <c r="G33" s="18">
        <v>100</v>
      </c>
    </row>
    <row r="34" spans="2:7" ht="24" customHeight="1">
      <c r="B34" s="23"/>
      <c r="C34" s="17" t="s">
        <v>93</v>
      </c>
      <c r="D34" s="26" t="s">
        <v>101</v>
      </c>
      <c r="E34" s="18" t="s">
        <v>44</v>
      </c>
      <c r="F34" s="18" t="s">
        <v>45</v>
      </c>
      <c r="G34" s="18" t="s">
        <v>46</v>
      </c>
    </row>
    <row r="35" spans="2:7" ht="40.5" customHeight="1">
      <c r="B35" s="17"/>
      <c r="C35" s="17" t="s">
        <v>94</v>
      </c>
      <c r="D35" s="26" t="s">
        <v>102</v>
      </c>
      <c r="E35" s="18" t="s">
        <v>95</v>
      </c>
      <c r="F35" s="18" t="s">
        <v>96</v>
      </c>
      <c r="G35" s="18" t="s">
        <v>97</v>
      </c>
    </row>
  </sheetData>
  <mergeCells count="4">
    <mergeCell ref="B21:C21"/>
    <mergeCell ref="B24:C24"/>
    <mergeCell ref="B28:C28"/>
    <mergeCell ref="B1:C1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Mossa</dc:creator>
  <cp:keywords/>
  <dc:description/>
  <cp:lastModifiedBy>Michele Mossa</cp:lastModifiedBy>
  <cp:lastPrinted>2007-01-08T06:55:13Z</cp:lastPrinted>
  <dcterms:created xsi:type="dcterms:W3CDTF">2007-01-05T16:34:25Z</dcterms:created>
  <dcterms:modified xsi:type="dcterms:W3CDTF">2007-02-22T16:36:26Z</dcterms:modified>
  <cp:category/>
  <cp:version/>
  <cp:contentType/>
  <cp:contentStatus/>
</cp:coreProperties>
</file>